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8_{3ED04235-E0A5-42C1-9607-73E1A3E49568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24" sheetId="37" r:id="rId1"/>
    <sheet name="Б24 Энтерпрайз" sheetId="49" r:id="rId2"/>
    <sheet name="1СБ24(КП)" sheetId="45" r:id="rId3"/>
    <sheet name="1СБ24(ЭНТ)" sheetId="48" r:id="rId4"/>
    <sheet name="Скидки" sheetId="18" state="hidden" r:id="rId5"/>
    <sheet name="Скидка-КатТип" sheetId="19" state="hidden" r:id="rId6"/>
    <sheet name="Скидка-Скидка" sheetId="20" state="hidden" r:id="rId7"/>
  </sheets>
  <definedNames>
    <definedName name="_xlnm._FilterDatabase" localSheetId="2" hidden="1">'1СБ24(КП)'!$B$5:$D$20</definedName>
    <definedName name="_xlnm._FilterDatabase" localSheetId="3" hidden="1">'1СБ24(ЭНТ)'!$B$5:$D$19</definedName>
    <definedName name="_xlnm._FilterDatabase" localSheetId="4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8" l="1"/>
  <c r="D22" i="48"/>
  <c r="D21" i="48"/>
  <c r="D20" i="48"/>
  <c r="D16" i="48"/>
  <c r="D17" i="48"/>
  <c r="D20" i="45"/>
  <c r="D19" i="45"/>
  <c r="D18" i="45"/>
  <c r="D17" i="45"/>
  <c r="D16" i="45"/>
  <c r="D31" i="49"/>
  <c r="F31" i="49" s="1"/>
  <c r="F30" i="49"/>
  <c r="D29" i="49"/>
  <c r="F29" i="49" s="1"/>
  <c r="F28" i="49"/>
  <c r="D27" i="49"/>
  <c r="F27" i="49" s="1"/>
  <c r="F26" i="49"/>
  <c r="D25" i="49"/>
  <c r="F25" i="49" s="1"/>
  <c r="F24" i="49"/>
  <c r="D23" i="49"/>
  <c r="F23" i="49" s="1"/>
  <c r="F22" i="49"/>
  <c r="D21" i="49"/>
  <c r="F21" i="49" s="1"/>
  <c r="F20" i="49"/>
  <c r="D19" i="49"/>
  <c r="F19" i="49" s="1"/>
  <c r="F18" i="49"/>
  <c r="D17" i="49"/>
  <c r="F17" i="49" s="1"/>
  <c r="F16" i="49"/>
  <c r="D15" i="49"/>
  <c r="F15" i="49" s="1"/>
  <c r="F14" i="49"/>
  <c r="D13" i="49"/>
  <c r="F13" i="49" s="1"/>
  <c r="F12" i="49"/>
  <c r="D11" i="49"/>
  <c r="F11" i="49" s="1"/>
  <c r="F10" i="49"/>
  <c r="D9" i="49"/>
  <c r="F9" i="49" s="1"/>
  <c r="F8" i="49"/>
  <c r="E25" i="49" l="1"/>
  <c r="E23" i="49"/>
  <c r="E29" i="49"/>
  <c r="E21" i="49"/>
  <c r="E27" i="49"/>
  <c r="E31" i="49"/>
  <c r="E19" i="49"/>
  <c r="E17" i="49"/>
  <c r="E15" i="49"/>
  <c r="E11" i="49"/>
  <c r="E9" i="49"/>
  <c r="E13" i="49"/>
  <c r="F12" i="37" l="1"/>
  <c r="F10" i="37"/>
  <c r="F8" i="37" l="1"/>
  <c r="D13" i="37" l="1"/>
  <c r="F13" i="37" s="1"/>
  <c r="D11" i="37"/>
  <c r="F11" i="37" s="1"/>
  <c r="D9" i="37"/>
  <c r="F9" i="37" s="1"/>
  <c r="E9" i="37" l="1"/>
  <c r="E13" i="37"/>
  <c r="E1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<sst xmlns="http://schemas.openxmlformats.org/spreadsheetml/2006/main" count="470" uniqueCount="244">
  <si>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</si>
  <si>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</si>
  <si>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</si>
  <si>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</si>
  <si>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</si>
  <si>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</si>
  <si>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</si>
  <si>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</si>
  <si>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</si>
  <si>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</si>
  <si>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</si>
  <si>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</si>
  <si>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</si>
  <si>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</si>
  <si>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</si>
  <si>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</si>
  <si>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</si>
  <si>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</si>
  <si>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</si>
  <si>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</si>
  <si>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</si>
  <si>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</si>
  <si>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</si>
  <si>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</si>
  <si>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</si>
  <si>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</si>
  <si>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</si>
  <si>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</si>
  <si>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</si>
  <si>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</si>
  <si>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</si>
  <si>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</si>
  <si>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</si>
  <si>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</si>
  <si>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</si>
  <si>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</si>
  <si>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</si>
  <si>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</si>
  <si>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</si>
  <si>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</si>
  <si>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</si>
  <si>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</si>
  <si>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</si>
  <si>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</si>
  <si>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</si>
  <si>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</si>
  <si>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</si>
  <si>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</si>
  <si>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</si>
  <si>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</si>
  <si>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</si>
  <si>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</si>
  <si>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</si>
  <si>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</si>
  <si>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</si>
  <si>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</si>
  <si>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</si>
  <si>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</si>
  <si>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</si>
  <si>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</si>
  <si>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</si>
  <si>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</si>
  <si>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</si>
  <si>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</si>
  <si>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</si>
  <si>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</si>
  <si>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</si>
  <si>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</si>
  <si>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</si>
  <si>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</si>
  <si>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</si>
  <si>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</si>
  <si>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</si>
  <si>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</si>
  <si>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</si>
  <si>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</si>
  <si>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</si>
  <si>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</si>
  <si>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</si>
  <si>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</si>
  <si>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</si>
  <si>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</si>
  <si>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</si>
  <si>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</si>
  <si>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</si>
  <si>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</si>
  <si>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</si>
  <si>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</si>
  <si>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</si>
  <si>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</si>
  <si>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</si>
  <si>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</si>
  <si>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</si>
  <si>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</si>
  <si>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</si>
  <si>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</si>
  <si>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</si>
  <si>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</si>
  <si>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</si>
  <si>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</si>
  <si>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</si>
  <si>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</si>
  <si>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</si>
  <si>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</si>
  <si>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</si>
  <si>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</si>
  <si>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</si>
  <si>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</si>
  <si>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</si>
  <si>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Цена для клиентов в UZS, с НДС</t>
  </si>
  <si>
    <t>Размер скидки за период</t>
  </si>
  <si>
    <t>Конечная цена для клиетов в UZS, с НДС</t>
  </si>
  <si>
    <t>"Базовый" (1 мес.)</t>
  </si>
  <si>
    <t>"Базовый" (12 мес.)</t>
  </si>
  <si>
    <t>"Стандартный" (1 мес.)</t>
  </si>
  <si>
    <t>"Стандартный" (12 мес.)</t>
  </si>
  <si>
    <t>"Профессиональный" (1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</si>
  <si>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</si>
  <si>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</si>
  <si>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</si>
  <si>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</si>
  <si>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</si>
  <si>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</si>
  <si>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</si>
  <si>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</si>
  <si>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</si>
  <si>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</si>
  <si>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</si>
  <si>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</si>
  <si>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</si>
  <si>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</si>
  <si>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</si>
  <si>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</si>
  <si>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</si>
  <si>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</si>
  <si>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</si>
  <si>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</si>
  <si>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</si>
  <si>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</si>
  <si>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</si>
  <si>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</si>
  <si>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</si>
  <si>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</si>
  <si>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</si>
  <si>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</si>
  <si>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</si>
  <si>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</si>
  <si>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</si>
  <si>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</si>
  <si>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</si>
  <si>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</si>
  <si>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</si>
  <si>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</si>
  <si>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</si>
  <si>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</si>
  <si>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</si>
  <si>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</si>
  <si>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</si>
  <si>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</si>
  <si>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</si>
  <si>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</si>
  <si>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</si>
  <si>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</si>
  <si>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</si>
  <si>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</si>
  <si>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</si>
  <si>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</si>
  <si>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</si>
  <si>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</si>
  <si>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</si>
  <si>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</si>
  <si>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</si>
  <si>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</si>
  <si>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</si>
  <si>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</si>
  <si>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</si>
  <si>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</si>
  <si>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</si>
  <si>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</si>
  <si>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</si>
  <si>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</si>
  <si>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</si>
  <si>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</si>
  <si>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</si>
  <si>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</si>
  <si>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</si>
  <si>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</si>
  <si>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</si>
  <si>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</si>
  <si>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</si>
  <si>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</si>
  <si>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</si>
  <si>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</si>
  <si>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</si>
  <si>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</si>
  <si>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</si>
  <si>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</si>
  <si>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</si>
  <si>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</si>
  <si>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</si>
  <si>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</si>
  <si>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</si>
  <si>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</si>
  <si>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</si>
  <si>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</si>
  <si>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</si>
  <si>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</si>
  <si>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</si>
  <si>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</si>
  <si>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</si>
  <si>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</si>
  <si>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</si>
  <si>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</si>
  <si>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</si>
  <si>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</si>
  <si>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</si>
  <si>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</si>
  <si>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</si>
  <si>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</si>
  <si>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</si>
  <si>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</si>
  <si>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</si>
  <si>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</si>
  <si>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</si>
  <si>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</si>
  <si>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</si>
  <si>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</si>
  <si>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</si>
  <si>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</si>
  <si>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</si>
  <si>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</si>
  <si>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</si>
  <si>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</si>
  <si>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</si>
  <si>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</si>
  <si>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</si>
  <si>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</si>
  <si>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</si>
  <si>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</si>
  <si>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Энтерпрайз. Холдинг (12 мес., переход)</t>
  </si>
  <si>
    <t>Программа для ЭВМ "1С-Битрикс24". Лицензия Энтерпрайз.Холдинг (12 мес., переход)</t>
  </si>
  <si>
    <t>Энтерпрайз. Холдинг-36 (36 мес., переход)</t>
  </si>
  <si>
    <t>Программа для ЭВМ "1С-Битрикс24". Лицензия Энтерпрайз. Холдинг-36 (36 мес., переход)</t>
  </si>
  <si>
    <t>Цена для клиентов
в UZS,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</si>
</sst>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9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2" fontId="11" fillId="2" borderId="14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8" fillId="0" borderId="1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4" xfId="0" applyNumberFormat="1" applyFont="1" applyFill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9" fontId="14" fillId="0" borderId="13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164" fontId="11" fillId="2" borderId="14" xfId="0" applyNumberFormat="1" applyFont="1" applyFill="1" applyBorder="1" applyAlignment="1">
      <alignment horizontal="right" vertical="top"/>
    </xf>
    <xf numFmtId="0" fontId="16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top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showGridLines="0" tabSelected="1" zoomScale="90" zoomScaleNormal="90" workbookViewId="0">
      <pane ySplit="4" topLeftCell="A5" activePane="bottomLeft" state="frozen"/>
      <selection pane="bottomLeft" activeCell="A13" sqref="A13:XFD13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4" t="s">
        <v>102</v>
      </c>
      <c r="B1" s="55"/>
      <c r="C1" s="55"/>
      <c r="D1" s="55"/>
      <c r="E1" s="55"/>
      <c r="F1" s="55"/>
    </row>
    <row r="2" spans="1:7" s="12" customFormat="1" ht="9.75" customHeight="1" x14ac:dyDescent="0.25">
      <c r="A2" s="56"/>
      <c r="B2" s="57"/>
      <c r="C2" s="57"/>
      <c r="D2" s="57"/>
      <c r="E2" s="57"/>
      <c r="F2" s="57"/>
    </row>
    <row r="3" spans="1:7" s="12" customFormat="1" ht="9.75" customHeight="1" x14ac:dyDescent="0.25">
      <c r="A3" s="56"/>
      <c r="B3" s="57"/>
      <c r="C3" s="57"/>
      <c r="D3" s="57"/>
      <c r="E3" s="57"/>
      <c r="F3" s="57"/>
    </row>
    <row r="4" spans="1:7" ht="9.75" customHeight="1" x14ac:dyDescent="0.25">
      <c r="A4" s="58"/>
      <c r="B4" s="59"/>
      <c r="C4" s="59"/>
      <c r="D4" s="59"/>
      <c r="E4" s="59"/>
      <c r="F4" s="59"/>
    </row>
    <row r="5" spans="1:7" s="12" customFormat="1" ht="21.75" customHeight="1" x14ac:dyDescent="0.25">
      <c r="A5" s="43"/>
      <c r="B5" s="60" t="s">
        <v>101</v>
      </c>
      <c r="C5" s="62" t="s">
        <v>108</v>
      </c>
      <c r="D5" s="52" t="s">
        <v>109</v>
      </c>
      <c r="E5" s="52" t="s">
        <v>110</v>
      </c>
      <c r="F5" s="52" t="s">
        <v>111</v>
      </c>
      <c r="G5" s="38"/>
    </row>
    <row r="6" spans="1:7" s="12" customFormat="1" ht="13.8" customHeight="1" x14ac:dyDescent="0.25">
      <c r="A6" s="42"/>
      <c r="B6" s="61"/>
      <c r="C6" s="63"/>
      <c r="D6" s="53"/>
      <c r="E6" s="53"/>
      <c r="F6" s="53"/>
      <c r="G6" s="38"/>
    </row>
    <row r="7" spans="1:7" ht="9.75" customHeight="1" x14ac:dyDescent="0.25">
      <c r="A7" s="39"/>
      <c r="B7" s="23" t="s">
        <v>107</v>
      </c>
      <c r="C7" s="40"/>
      <c r="D7" s="41"/>
      <c r="E7" s="41"/>
      <c r="F7" s="41"/>
      <c r="G7" s="29"/>
    </row>
    <row r="8" spans="1:7" ht="10.199999999999999" x14ac:dyDescent="0.2">
      <c r="A8" s="11"/>
      <c r="B8" s="28" t="s">
        <v>112</v>
      </c>
      <c r="C8" s="28" t="s">
        <v>118</v>
      </c>
      <c r="D8" s="34">
        <v>288000</v>
      </c>
      <c r="E8" s="36">
        <v>0</v>
      </c>
      <c r="F8" s="35">
        <f>D8</f>
        <v>288000</v>
      </c>
    </row>
    <row r="9" spans="1:7" ht="9.75" customHeight="1" x14ac:dyDescent="0.2">
      <c r="A9" s="11"/>
      <c r="B9" s="11" t="s">
        <v>113</v>
      </c>
      <c r="C9" s="11" t="s">
        <v>119</v>
      </c>
      <c r="D9" s="35">
        <f>D8*12</f>
        <v>3456000</v>
      </c>
      <c r="E9" s="37">
        <f t="shared" ref="E9" si="0">F9/D9-1</f>
        <v>-0.19999999999999996</v>
      </c>
      <c r="F9" s="35">
        <f>D9*0.8</f>
        <v>2764800</v>
      </c>
    </row>
    <row r="10" spans="1:7" ht="10.199999999999999" x14ac:dyDescent="0.2">
      <c r="A10" s="11"/>
      <c r="B10" s="11" t="s">
        <v>114</v>
      </c>
      <c r="C10" s="11" t="s">
        <v>120</v>
      </c>
      <c r="D10" s="35">
        <v>875000</v>
      </c>
      <c r="E10" s="36">
        <v>0</v>
      </c>
      <c r="F10" s="35">
        <f>D10</f>
        <v>875000</v>
      </c>
    </row>
    <row r="11" spans="1:7" ht="10.199999999999999" x14ac:dyDescent="0.2">
      <c r="A11" s="11"/>
      <c r="B11" s="11" t="s">
        <v>115</v>
      </c>
      <c r="C11" s="11" t="s">
        <v>121</v>
      </c>
      <c r="D11" s="35">
        <f>D10*12</f>
        <v>10500000</v>
      </c>
      <c r="E11" s="37">
        <f t="shared" ref="E11" si="1">F11/D11-1</f>
        <v>-0.19999999999999996</v>
      </c>
      <c r="F11" s="35">
        <f>D11*0.8</f>
        <v>8400000</v>
      </c>
    </row>
    <row r="12" spans="1:7" ht="10.199999999999999" x14ac:dyDescent="0.2">
      <c r="A12" s="11"/>
      <c r="B12" s="11" t="s">
        <v>116</v>
      </c>
      <c r="C12" s="11" t="s">
        <v>122</v>
      </c>
      <c r="D12" s="35">
        <v>1750000</v>
      </c>
      <c r="E12" s="36">
        <v>0</v>
      </c>
      <c r="F12" s="35">
        <f>D12</f>
        <v>1750000</v>
      </c>
    </row>
    <row r="13" spans="1:7" ht="10.199999999999999" x14ac:dyDescent="0.2">
      <c r="A13" s="11"/>
      <c r="B13" s="11" t="s">
        <v>117</v>
      </c>
      <c r="C13" s="11" t="s">
        <v>123</v>
      </c>
      <c r="D13" s="35">
        <f>D12*12</f>
        <v>21000000</v>
      </c>
      <c r="E13" s="37">
        <f t="shared" ref="E13" si="2">F13/D13-1</f>
        <v>-0.19999999999999996</v>
      </c>
      <c r="F13" s="35">
        <f>D13*0.8</f>
        <v>16800000</v>
      </c>
    </row>
    <row r="15" spans="1:7" ht="16.8" customHeight="1" x14ac:dyDescent="0.25">
      <c r="B15" s="48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9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1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3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33"/>
  <sheetViews>
    <sheetView showGridLines="0" zoomScale="90" zoomScaleNormal="90" workbookViewId="0">
      <pane ySplit="4" topLeftCell="A5" activePane="bottomLeft" state="frozen"/>
      <selection pane="bottomLeft" activeCell="A31" sqref="A31:XFD31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4" t="s">
        <v>102</v>
      </c>
      <c r="B1" s="55"/>
      <c r="C1" s="55"/>
      <c r="D1" s="55"/>
      <c r="E1" s="55"/>
      <c r="F1" s="55"/>
    </row>
    <row r="2" spans="1:7" s="12" customFormat="1" ht="9.75" customHeight="1" x14ac:dyDescent="0.25">
      <c r="A2" s="56"/>
      <c r="B2" s="57"/>
      <c r="C2" s="57"/>
      <c r="D2" s="57"/>
      <c r="E2" s="57"/>
      <c r="F2" s="57"/>
    </row>
    <row r="3" spans="1:7" s="12" customFormat="1" ht="9.75" customHeight="1" x14ac:dyDescent="0.25">
      <c r="A3" s="56"/>
      <c r="B3" s="57"/>
      <c r="C3" s="57"/>
      <c r="D3" s="57"/>
      <c r="E3" s="57"/>
      <c r="F3" s="57"/>
    </row>
    <row r="4" spans="1:7" ht="9.75" customHeight="1" x14ac:dyDescent="0.25">
      <c r="A4" s="58"/>
      <c r="B4" s="59"/>
      <c r="C4" s="59"/>
      <c r="D4" s="59"/>
      <c r="E4" s="59"/>
      <c r="F4" s="59"/>
    </row>
    <row r="5" spans="1:7" s="12" customFormat="1" ht="21.75" customHeight="1" x14ac:dyDescent="0.25">
      <c r="A5" s="43"/>
      <c r="B5" s="60" t="s">
        <v>101</v>
      </c>
      <c r="C5" s="62" t="s">
        <v>108</v>
      </c>
      <c r="D5" s="52" t="s">
        <v>109</v>
      </c>
      <c r="E5" s="52" t="s">
        <v>110</v>
      </c>
      <c r="F5" s="52" t="s">
        <v>111</v>
      </c>
      <c r="G5" s="38"/>
    </row>
    <row r="6" spans="1:7" s="12" customFormat="1" ht="13.8" customHeight="1" x14ac:dyDescent="0.25">
      <c r="A6" s="42"/>
      <c r="B6" s="61"/>
      <c r="C6" s="63"/>
      <c r="D6" s="53"/>
      <c r="E6" s="53"/>
      <c r="F6" s="53"/>
      <c r="G6" s="38"/>
    </row>
    <row r="7" spans="1:7" ht="9.75" customHeight="1" x14ac:dyDescent="0.25">
      <c r="A7" s="39"/>
      <c r="B7" s="23" t="s">
        <v>107</v>
      </c>
      <c r="C7" s="40"/>
      <c r="D7" s="41"/>
      <c r="E7" s="41"/>
      <c r="F7" s="41"/>
      <c r="G7" s="29"/>
    </row>
    <row r="8" spans="1:7" ht="10.199999999999999" x14ac:dyDescent="0.2">
      <c r="A8" s="11"/>
      <c r="B8" s="11" t="s">
        <v>155</v>
      </c>
      <c r="C8" s="49" t="s">
        <v>156</v>
      </c>
      <c r="D8" s="35">
        <v>4300000</v>
      </c>
      <c r="E8" s="36">
        <v>0</v>
      </c>
      <c r="F8" s="35">
        <f>D8</f>
        <v>4300000</v>
      </c>
    </row>
    <row r="9" spans="1:7" ht="10.199999999999999" x14ac:dyDescent="0.2">
      <c r="A9" s="11"/>
      <c r="B9" s="11" t="s">
        <v>157</v>
      </c>
      <c r="C9" s="49" t="s">
        <v>158</v>
      </c>
      <c r="D9" s="35">
        <f>D8*12</f>
        <v>51600000</v>
      </c>
      <c r="E9" s="37">
        <f t="shared" ref="E9" si="0">F9/D9-1</f>
        <v>-0.19999999999999996</v>
      </c>
      <c r="F9" s="35">
        <f>D9*0.8</f>
        <v>41280000</v>
      </c>
    </row>
    <row r="10" spans="1:7" ht="10.199999999999999" x14ac:dyDescent="0.2">
      <c r="A10" s="11"/>
      <c r="B10" s="11" t="s">
        <v>159</v>
      </c>
      <c r="C10" s="49" t="s">
        <v>160</v>
      </c>
      <c r="D10" s="35">
        <v>7700000</v>
      </c>
      <c r="E10" s="36">
        <v>0</v>
      </c>
      <c r="F10" s="35">
        <f>D10</f>
        <v>7700000</v>
      </c>
    </row>
    <row r="11" spans="1:7" ht="10.199999999999999" x14ac:dyDescent="0.2">
      <c r="A11" s="11"/>
      <c r="B11" s="11" t="s">
        <v>161</v>
      </c>
      <c r="C11" s="49" t="s">
        <v>162</v>
      </c>
      <c r="D11" s="35">
        <f>D10*12</f>
        <v>92400000</v>
      </c>
      <c r="E11" s="37">
        <f t="shared" ref="E11" si="1">F11/D11-1</f>
        <v>-0.19999999999999996</v>
      </c>
      <c r="F11" s="35">
        <f>D11*0.8</f>
        <v>73920000</v>
      </c>
    </row>
    <row r="12" spans="1:7" ht="10.199999999999999" x14ac:dyDescent="0.2">
      <c r="A12" s="11"/>
      <c r="B12" s="11" t="s">
        <v>163</v>
      </c>
      <c r="C12" s="49" t="s">
        <v>164</v>
      </c>
      <c r="D12" s="35">
        <v>12700000</v>
      </c>
      <c r="E12" s="36">
        <v>0</v>
      </c>
      <c r="F12" s="35">
        <f>D12</f>
        <v>12700000</v>
      </c>
    </row>
    <row r="13" spans="1:7" ht="10.199999999999999" x14ac:dyDescent="0.2">
      <c r="A13" s="11"/>
      <c r="B13" s="11" t="s">
        <v>165</v>
      </c>
      <c r="C13" s="49" t="s">
        <v>166</v>
      </c>
      <c r="D13" s="35">
        <f>D12*12</f>
        <v>152400000</v>
      </c>
      <c r="E13" s="37">
        <f t="shared" ref="E13" si="2">F13/D13-1</f>
        <v>-0.19999999999999996</v>
      </c>
      <c r="F13" s="35">
        <f>D13*0.8</f>
        <v>121920000</v>
      </c>
    </row>
    <row r="14" spans="1:7" ht="10.199999999999999" x14ac:dyDescent="0.2">
      <c r="A14" s="11"/>
      <c r="B14" s="11" t="s">
        <v>167</v>
      </c>
      <c r="C14" s="49" t="s">
        <v>168</v>
      </c>
      <c r="D14" s="35">
        <v>25000000</v>
      </c>
      <c r="E14" s="36">
        <v>0</v>
      </c>
      <c r="F14" s="35">
        <f>D14</f>
        <v>25000000</v>
      </c>
    </row>
    <row r="15" spans="1:7" ht="10.199999999999999" x14ac:dyDescent="0.2">
      <c r="A15" s="11"/>
      <c r="B15" s="11" t="s">
        <v>169</v>
      </c>
      <c r="C15" s="49" t="s">
        <v>170</v>
      </c>
      <c r="D15" s="35">
        <f>D14*12</f>
        <v>300000000</v>
      </c>
      <c r="E15" s="37">
        <f t="shared" ref="E15" si="3">F15/D15-1</f>
        <v>-0.19999999999999996</v>
      </c>
      <c r="F15" s="35">
        <f>D15*0.8</f>
        <v>240000000</v>
      </c>
    </row>
    <row r="16" spans="1:7" ht="10.199999999999999" x14ac:dyDescent="0.2">
      <c r="A16" s="11"/>
      <c r="B16" s="11" t="s">
        <v>171</v>
      </c>
      <c r="C16" s="49" t="s">
        <v>172</v>
      </c>
      <c r="D16" s="35">
        <v>38000000</v>
      </c>
      <c r="E16" s="36">
        <v>0</v>
      </c>
      <c r="F16" s="35">
        <f>D16</f>
        <v>38000000</v>
      </c>
    </row>
    <row r="17" spans="1:6" ht="10.199999999999999" x14ac:dyDescent="0.2">
      <c r="A17" s="11"/>
      <c r="B17" s="11" t="s">
        <v>173</v>
      </c>
      <c r="C17" s="49" t="s">
        <v>174</v>
      </c>
      <c r="D17" s="35">
        <f>D16*12</f>
        <v>456000000</v>
      </c>
      <c r="E17" s="37">
        <f t="shared" ref="E17" si="4">F17/D17-1</f>
        <v>-0.19999999999999996</v>
      </c>
      <c r="F17" s="35">
        <f>D17*0.8</f>
        <v>364800000</v>
      </c>
    </row>
    <row r="18" spans="1:6" ht="10.199999999999999" x14ac:dyDescent="0.2">
      <c r="A18" s="11"/>
      <c r="B18" s="11" t="s">
        <v>175</v>
      </c>
      <c r="C18" s="49" t="s">
        <v>176</v>
      </c>
      <c r="D18" s="35">
        <v>50000000</v>
      </c>
      <c r="E18" s="36">
        <v>0</v>
      </c>
      <c r="F18" s="35">
        <f>D18</f>
        <v>50000000</v>
      </c>
    </row>
    <row r="19" spans="1:6" ht="10.199999999999999" x14ac:dyDescent="0.2">
      <c r="A19" s="11"/>
      <c r="B19" s="11" t="s">
        <v>177</v>
      </c>
      <c r="C19" s="49" t="s">
        <v>178</v>
      </c>
      <c r="D19" s="35">
        <f>D18*12</f>
        <v>600000000</v>
      </c>
      <c r="E19" s="37">
        <f t="shared" ref="E19" si="5">F19/D19-1</f>
        <v>-0.19999999999999996</v>
      </c>
      <c r="F19" s="35">
        <f>D19*0.8</f>
        <v>480000000</v>
      </c>
    </row>
    <row r="20" spans="1:6" ht="10.199999999999999" x14ac:dyDescent="0.2">
      <c r="A20" s="11"/>
      <c r="B20" s="11" t="s">
        <v>179</v>
      </c>
      <c r="C20" s="49" t="s">
        <v>180</v>
      </c>
      <c r="D20" s="35">
        <v>63000000</v>
      </c>
      <c r="E20" s="36">
        <v>0</v>
      </c>
      <c r="F20" s="35">
        <f>D20</f>
        <v>63000000</v>
      </c>
    </row>
    <row r="21" spans="1:6" ht="10.199999999999999" x14ac:dyDescent="0.2">
      <c r="A21" s="11"/>
      <c r="B21" s="11" t="s">
        <v>181</v>
      </c>
      <c r="C21" s="49" t="s">
        <v>182</v>
      </c>
      <c r="D21" s="35">
        <f>D20*12</f>
        <v>756000000</v>
      </c>
      <c r="E21" s="37">
        <f t="shared" ref="E21" si="6">F21/D21-1</f>
        <v>-0.19999999999999996</v>
      </c>
      <c r="F21" s="35">
        <f>D21*0.8</f>
        <v>604800000</v>
      </c>
    </row>
    <row r="22" spans="1:6" ht="10.199999999999999" x14ac:dyDescent="0.2">
      <c r="A22" s="11"/>
      <c r="B22" s="11" t="s">
        <v>183</v>
      </c>
      <c r="C22" s="49" t="s">
        <v>184</v>
      </c>
      <c r="D22" s="35">
        <v>76000000</v>
      </c>
      <c r="E22" s="36">
        <v>0</v>
      </c>
      <c r="F22" s="35">
        <f>D22</f>
        <v>76000000</v>
      </c>
    </row>
    <row r="23" spans="1:6" ht="10.199999999999999" x14ac:dyDescent="0.2">
      <c r="A23" s="11"/>
      <c r="B23" s="11" t="s">
        <v>185</v>
      </c>
      <c r="C23" s="49" t="s">
        <v>186</v>
      </c>
      <c r="D23" s="35">
        <f>D22*12</f>
        <v>912000000</v>
      </c>
      <c r="E23" s="37">
        <f t="shared" ref="E23" si="7">F23/D23-1</f>
        <v>-0.19999999999999996</v>
      </c>
      <c r="F23" s="35">
        <f>D23*0.8</f>
        <v>729600000</v>
      </c>
    </row>
    <row r="24" spans="1:6" ht="10.199999999999999" x14ac:dyDescent="0.2">
      <c r="A24" s="11"/>
      <c r="B24" s="11" t="s">
        <v>187</v>
      </c>
      <c r="C24" s="49" t="s">
        <v>188</v>
      </c>
      <c r="D24" s="35">
        <v>89000000</v>
      </c>
      <c r="E24" s="36">
        <v>0</v>
      </c>
      <c r="F24" s="35">
        <f>D24</f>
        <v>89000000</v>
      </c>
    </row>
    <row r="25" spans="1:6" ht="10.199999999999999" x14ac:dyDescent="0.2">
      <c r="A25" s="11"/>
      <c r="B25" s="11" t="s">
        <v>189</v>
      </c>
      <c r="C25" s="49" t="s">
        <v>190</v>
      </c>
      <c r="D25" s="35">
        <f>D24*12</f>
        <v>1068000000</v>
      </c>
      <c r="E25" s="37">
        <f t="shared" ref="E25" si="8">F25/D25-1</f>
        <v>-0.19999999999999996</v>
      </c>
      <c r="F25" s="35">
        <f>D25*0.8</f>
        <v>854400000</v>
      </c>
    </row>
    <row r="26" spans="1:6" ht="10.199999999999999" x14ac:dyDescent="0.2">
      <c r="A26" s="11"/>
      <c r="B26" s="11" t="s">
        <v>191</v>
      </c>
      <c r="C26" s="49" t="s">
        <v>192</v>
      </c>
      <c r="D26" s="35">
        <v>102000000</v>
      </c>
      <c r="E26" s="36">
        <v>0</v>
      </c>
      <c r="F26" s="35">
        <f>D26</f>
        <v>102000000</v>
      </c>
    </row>
    <row r="27" spans="1:6" ht="10.199999999999999" x14ac:dyDescent="0.2">
      <c r="A27" s="11"/>
      <c r="B27" s="11" t="s">
        <v>193</v>
      </c>
      <c r="C27" s="49" t="s">
        <v>194</v>
      </c>
      <c r="D27" s="35">
        <f>D26*12</f>
        <v>1224000000</v>
      </c>
      <c r="E27" s="37">
        <f t="shared" ref="E27" si="9">F27/D27-1</f>
        <v>-0.19999999999999996</v>
      </c>
      <c r="F27" s="35">
        <f>D27*0.8</f>
        <v>979200000</v>
      </c>
    </row>
    <row r="28" spans="1:6" ht="10.199999999999999" x14ac:dyDescent="0.2">
      <c r="A28" s="11"/>
      <c r="B28" s="11" t="s">
        <v>195</v>
      </c>
      <c r="C28" s="49" t="s">
        <v>196</v>
      </c>
      <c r="D28" s="35">
        <v>114000000</v>
      </c>
      <c r="E28" s="36">
        <v>0</v>
      </c>
      <c r="F28" s="35">
        <f>D28</f>
        <v>114000000</v>
      </c>
    </row>
    <row r="29" spans="1:6" ht="10.199999999999999" x14ac:dyDescent="0.2">
      <c r="A29" s="11"/>
      <c r="B29" s="11" t="s">
        <v>197</v>
      </c>
      <c r="C29" s="49" t="s">
        <v>198</v>
      </c>
      <c r="D29" s="35">
        <f>D28*12</f>
        <v>1368000000</v>
      </c>
      <c r="E29" s="37">
        <f t="shared" ref="E29" si="10">F29/D29-1</f>
        <v>-0.19999999999999996</v>
      </c>
      <c r="F29" s="35">
        <f>D29*0.8</f>
        <v>1094400000</v>
      </c>
    </row>
    <row r="30" spans="1:6" ht="10.199999999999999" x14ac:dyDescent="0.2">
      <c r="A30" s="11"/>
      <c r="B30" s="11" t="s">
        <v>199</v>
      </c>
      <c r="C30" s="49" t="s">
        <v>200</v>
      </c>
      <c r="D30" s="35">
        <v>127000000</v>
      </c>
      <c r="E30" s="36">
        <v>0</v>
      </c>
      <c r="F30" s="35">
        <f>D30</f>
        <v>127000000</v>
      </c>
    </row>
    <row r="31" spans="1:6" ht="10.199999999999999" x14ac:dyDescent="0.2">
      <c r="A31" s="11"/>
      <c r="B31" s="11" t="s">
        <v>201</v>
      </c>
      <c r="C31" s="49" t="s">
        <v>202</v>
      </c>
      <c r="D31" s="35">
        <f>D30*12</f>
        <v>1524000000</v>
      </c>
      <c r="E31" s="37">
        <f t="shared" ref="E31" si="11">F31/D31-1</f>
        <v>-0.19999999999999996</v>
      </c>
      <c r="F31" s="35">
        <f>D31*0.8</f>
        <v>1219200000</v>
      </c>
    </row>
    <row r="33" spans="2:2" ht="16.8" customHeight="1" x14ac:dyDescent="0.25">
      <c r="B33" s="48"/>
    </row>
  </sheetData>
  <mergeCells count="6">
    <mergeCell ref="A1:F4"/>
    <mergeCell ref="B5:B6"/>
    <mergeCell ref="C5:C6"/>
    <mergeCell ref="D5:D6"/>
    <mergeCell ref="E5:E6"/>
    <mergeCell ref="F5:F6"/>
  </mergeCells>
  <conditionalFormatting sqref="E31 E25 E19 E13 E11 E9 E17 E15 E23 E21 E29 E2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 E25 E19 E13 E11 E9 E17 E15 E23 E21 E29 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showGridLines="0" zoomScale="90" zoomScaleNormal="90" workbookViewId="0">
      <pane ySplit="6" topLeftCell="A7" activePane="bottomLeft" state="frozen"/>
      <selection pane="bottomLeft" activeCell="B10" sqref="B10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5.9062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4" t="s">
        <v>102</v>
      </c>
      <c r="B1" s="55"/>
      <c r="C1" s="55"/>
      <c r="D1" s="55"/>
    </row>
    <row r="2" spans="1:4" s="12" customFormat="1" ht="9.75" customHeight="1" x14ac:dyDescent="0.25">
      <c r="A2" s="56"/>
      <c r="B2" s="57"/>
      <c r="C2" s="57"/>
      <c r="D2" s="57"/>
    </row>
    <row r="3" spans="1:4" s="12" customFormat="1" ht="9.75" customHeight="1" x14ac:dyDescent="0.25">
      <c r="A3" s="56"/>
      <c r="B3" s="57"/>
      <c r="C3" s="57"/>
      <c r="D3" s="57"/>
    </row>
    <row r="4" spans="1:4" ht="9.75" customHeight="1" x14ac:dyDescent="0.25">
      <c r="A4" s="58"/>
      <c r="B4" s="59"/>
      <c r="C4" s="59"/>
      <c r="D4" s="59"/>
    </row>
    <row r="5" spans="1:4" s="12" customFormat="1" ht="10.199999999999999" x14ac:dyDescent="0.25">
      <c r="A5" s="64"/>
      <c r="B5" s="65" t="s">
        <v>101</v>
      </c>
      <c r="C5" s="67" t="s">
        <v>108</v>
      </c>
      <c r="D5" s="66" t="s">
        <v>243</v>
      </c>
    </row>
    <row r="6" spans="1:4" s="12" customFormat="1" ht="19.8" customHeight="1" x14ac:dyDescent="0.25">
      <c r="A6" s="64"/>
      <c r="B6" s="65"/>
      <c r="C6" s="68"/>
      <c r="D6" s="66"/>
    </row>
    <row r="7" spans="1:4" ht="9.75" customHeight="1" x14ac:dyDescent="0.25">
      <c r="A7" s="39"/>
      <c r="B7" s="25" t="s">
        <v>135</v>
      </c>
      <c r="C7" s="25" t="s">
        <v>106</v>
      </c>
      <c r="D7" s="25"/>
    </row>
    <row r="8" spans="1:4" ht="9.75" customHeight="1" x14ac:dyDescent="0.25">
      <c r="A8" s="39"/>
      <c r="B8" s="25" t="s">
        <v>103</v>
      </c>
      <c r="C8" s="25" t="s">
        <v>103</v>
      </c>
      <c r="D8" s="25"/>
    </row>
    <row r="9" spans="1:4" ht="9.75" customHeight="1" x14ac:dyDescent="0.25">
      <c r="A9" s="11"/>
      <c r="B9" s="11" t="s">
        <v>124</v>
      </c>
      <c r="C9" s="11" t="s">
        <v>125</v>
      </c>
      <c r="D9" s="33">
        <v>13000000</v>
      </c>
    </row>
    <row r="10" spans="1:4" ht="9.75" customHeight="1" x14ac:dyDescent="0.25">
      <c r="A10" s="11"/>
      <c r="B10" s="11" t="s">
        <v>126</v>
      </c>
      <c r="C10" s="11" t="s">
        <v>127</v>
      </c>
      <c r="D10" s="31">
        <v>19000000</v>
      </c>
    </row>
    <row r="11" spans="1:4" ht="9.75" customHeight="1" x14ac:dyDescent="0.25">
      <c r="A11" s="11"/>
      <c r="B11" s="11" t="s">
        <v>128</v>
      </c>
      <c r="C11" s="11" t="s">
        <v>129</v>
      </c>
      <c r="D11" s="31">
        <v>27000000</v>
      </c>
    </row>
    <row r="12" spans="1:4" ht="9.75" customHeight="1" x14ac:dyDescent="0.25">
      <c r="A12" s="11"/>
      <c r="B12" s="11" t="s">
        <v>130</v>
      </c>
      <c r="C12" s="11" t="s">
        <v>131</v>
      </c>
      <c r="D12" s="31">
        <v>41000000</v>
      </c>
    </row>
    <row r="13" spans="1:4" ht="9.75" customHeight="1" x14ac:dyDescent="0.25">
      <c r="A13" s="11"/>
      <c r="B13" s="11" t="s">
        <v>132</v>
      </c>
      <c r="C13" s="11" t="s">
        <v>133</v>
      </c>
      <c r="D13" s="31">
        <v>70000000</v>
      </c>
    </row>
    <row r="14" spans="1:4" ht="9.75" customHeight="1" x14ac:dyDescent="0.25">
      <c r="A14" s="39"/>
      <c r="B14" s="27" t="s">
        <v>104</v>
      </c>
      <c r="C14" s="27" t="s">
        <v>104</v>
      </c>
      <c r="D14" s="32"/>
    </row>
    <row r="15" spans="1:4" ht="9.75" customHeight="1" x14ac:dyDescent="0.25">
      <c r="A15" s="11"/>
      <c r="B15" s="11" t="s">
        <v>203</v>
      </c>
      <c r="C15" s="11" t="s">
        <v>204</v>
      </c>
      <c r="D15" s="31">
        <v>1712500</v>
      </c>
    </row>
    <row r="16" spans="1:4" ht="9.75" customHeight="1" x14ac:dyDescent="0.25">
      <c r="A16" s="11"/>
      <c r="B16" s="11" t="s">
        <v>205</v>
      </c>
      <c r="C16" s="11" t="s">
        <v>206</v>
      </c>
      <c r="D16" s="33">
        <f>D9*0.25</f>
        <v>3250000</v>
      </c>
    </row>
    <row r="17" spans="1:4" ht="9.75" customHeight="1" x14ac:dyDescent="0.25">
      <c r="A17" s="11"/>
      <c r="B17" s="11" t="s">
        <v>207</v>
      </c>
      <c r="C17" s="11" t="s">
        <v>208</v>
      </c>
      <c r="D17" s="31">
        <f>D10*0.25</f>
        <v>4750000</v>
      </c>
    </row>
    <row r="18" spans="1:4" ht="9.75" customHeight="1" x14ac:dyDescent="0.25">
      <c r="A18" s="11"/>
      <c r="B18" s="11" t="s">
        <v>209</v>
      </c>
      <c r="C18" s="11" t="s">
        <v>210</v>
      </c>
      <c r="D18" s="31">
        <f>D11*0.25</f>
        <v>6750000</v>
      </c>
    </row>
    <row r="19" spans="1:4" ht="9.75" customHeight="1" x14ac:dyDescent="0.25">
      <c r="A19" s="11"/>
      <c r="B19" s="11" t="s">
        <v>211</v>
      </c>
      <c r="C19" s="11" t="s">
        <v>212</v>
      </c>
      <c r="D19" s="31">
        <f>D12*0.25</f>
        <v>10250000</v>
      </c>
    </row>
    <row r="20" spans="1:4" ht="9.75" customHeight="1" x14ac:dyDescent="0.25">
      <c r="A20" s="11"/>
      <c r="B20" s="11" t="s">
        <v>213</v>
      </c>
      <c r="C20" s="11" t="s">
        <v>214</v>
      </c>
      <c r="D20" s="31">
        <f>D13*0.25</f>
        <v>17500000</v>
      </c>
    </row>
    <row r="21" spans="1:4" ht="9.75" customHeight="1" x14ac:dyDescent="0.25">
      <c r="A21" s="44"/>
      <c r="B21" s="26" t="s">
        <v>151</v>
      </c>
      <c r="C21" s="27" t="s">
        <v>105</v>
      </c>
      <c r="D21" s="32"/>
    </row>
    <row r="22" spans="1:4" ht="9.75" customHeight="1" x14ac:dyDescent="0.25">
      <c r="A22" s="11"/>
      <c r="B22" s="45" t="s">
        <v>141</v>
      </c>
      <c r="C22" s="46" t="s">
        <v>142</v>
      </c>
      <c r="D22" s="33">
        <v>13000000</v>
      </c>
    </row>
    <row r="23" spans="1:4" ht="9.75" customHeight="1" x14ac:dyDescent="0.25">
      <c r="A23" s="11"/>
      <c r="B23" s="11" t="s">
        <v>147</v>
      </c>
      <c r="C23" s="11" t="s">
        <v>143</v>
      </c>
      <c r="D23" s="31">
        <v>19000000</v>
      </c>
    </row>
    <row r="24" spans="1:4" ht="9.75" customHeight="1" x14ac:dyDescent="0.25">
      <c r="A24" s="11"/>
      <c r="B24" s="11" t="s">
        <v>148</v>
      </c>
      <c r="C24" s="11" t="s">
        <v>144</v>
      </c>
      <c r="D24" s="31">
        <v>27000000</v>
      </c>
    </row>
    <row r="25" spans="1:4" ht="9.75" customHeight="1" x14ac:dyDescent="0.25">
      <c r="A25" s="11"/>
      <c r="B25" s="11" t="s">
        <v>149</v>
      </c>
      <c r="C25" s="11" t="s">
        <v>145</v>
      </c>
      <c r="D25" s="31">
        <v>41000000</v>
      </c>
    </row>
    <row r="26" spans="1:4" ht="9.75" customHeight="1" x14ac:dyDescent="0.25">
      <c r="A26" s="11"/>
      <c r="B26" s="11" t="s">
        <v>150</v>
      </c>
      <c r="C26" s="11" t="s">
        <v>146</v>
      </c>
      <c r="D26" s="31">
        <v>70000000</v>
      </c>
    </row>
  </sheetData>
  <mergeCells count="5">
    <mergeCell ref="A1:D4"/>
    <mergeCell ref="A5:A6"/>
    <mergeCell ref="B5:B6"/>
    <mergeCell ref="D5:D6"/>
    <mergeCell ref="C5:C6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showGridLines="0" zoomScale="90" zoomScaleNormal="90" workbookViewId="0">
      <pane ySplit="6" topLeftCell="A7" activePane="bottomLeft" state="frozen"/>
      <selection pane="bottomLeft" activeCell="D15" sqref="D15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4.632812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4" t="s">
        <v>102</v>
      </c>
      <c r="B1" s="55"/>
      <c r="C1" s="55"/>
      <c r="D1" s="55"/>
    </row>
    <row r="2" spans="1:4" s="12" customFormat="1" ht="9.75" customHeight="1" x14ac:dyDescent="0.25">
      <c r="A2" s="56"/>
      <c r="B2" s="57"/>
      <c r="C2" s="57"/>
      <c r="D2" s="57"/>
    </row>
    <row r="3" spans="1:4" s="12" customFormat="1" ht="9.75" customHeight="1" x14ac:dyDescent="0.25">
      <c r="A3" s="56"/>
      <c r="B3" s="57"/>
      <c r="C3" s="57"/>
      <c r="D3" s="57"/>
    </row>
    <row r="4" spans="1:4" ht="9.75" customHeight="1" x14ac:dyDescent="0.25">
      <c r="A4" s="58"/>
      <c r="B4" s="59"/>
      <c r="C4" s="59"/>
      <c r="D4" s="59"/>
    </row>
    <row r="5" spans="1:4" s="12" customFormat="1" ht="10.199999999999999" x14ac:dyDescent="0.25">
      <c r="A5" s="64"/>
      <c r="B5" s="65" t="s">
        <v>101</v>
      </c>
      <c r="C5" s="67" t="s">
        <v>108</v>
      </c>
      <c r="D5" s="66" t="s">
        <v>243</v>
      </c>
    </row>
    <row r="6" spans="1:4" s="12" customFormat="1" ht="20.399999999999999" customHeight="1" x14ac:dyDescent="0.25">
      <c r="A6" s="64"/>
      <c r="B6" s="65"/>
      <c r="C6" s="68"/>
      <c r="D6" s="66"/>
    </row>
    <row r="7" spans="1:4" ht="9.75" customHeight="1" x14ac:dyDescent="0.25">
      <c r="A7" s="39"/>
      <c r="B7" s="25" t="s">
        <v>136</v>
      </c>
      <c r="C7" s="25" t="s">
        <v>136</v>
      </c>
      <c r="D7" s="25"/>
    </row>
    <row r="8" spans="1:4" ht="9.75" customHeight="1" x14ac:dyDescent="0.25">
      <c r="A8" s="39"/>
      <c r="B8" s="25" t="s">
        <v>103</v>
      </c>
      <c r="C8" s="25" t="s">
        <v>103</v>
      </c>
      <c r="D8" s="25"/>
    </row>
    <row r="9" spans="1:4" ht="9.75" customHeight="1" x14ac:dyDescent="0.25">
      <c r="A9" s="11"/>
      <c r="B9" s="11" t="s">
        <v>137</v>
      </c>
      <c r="C9" s="11" t="s">
        <v>138</v>
      </c>
      <c r="D9" s="31">
        <v>151000000</v>
      </c>
    </row>
    <row r="10" spans="1:4" ht="9.75" customHeight="1" x14ac:dyDescent="0.25">
      <c r="A10" s="11"/>
      <c r="B10" s="11" t="s">
        <v>139</v>
      </c>
      <c r="C10" s="11" t="s">
        <v>140</v>
      </c>
      <c r="D10" s="31">
        <v>105000000</v>
      </c>
    </row>
    <row r="11" spans="1:4" ht="9.75" customHeight="1" x14ac:dyDescent="0.25">
      <c r="A11" s="11"/>
      <c r="B11" s="50" t="s">
        <v>223</v>
      </c>
      <c r="C11" s="50" t="s">
        <v>224</v>
      </c>
      <c r="D11" s="51">
        <v>302000000</v>
      </c>
    </row>
    <row r="12" spans="1:4" ht="9.75" customHeight="1" x14ac:dyDescent="0.25">
      <c r="A12" s="11"/>
      <c r="B12" s="50" t="s">
        <v>225</v>
      </c>
      <c r="C12" s="50" t="s">
        <v>226</v>
      </c>
      <c r="D12" s="51">
        <v>151000000</v>
      </c>
    </row>
    <row r="13" spans="1:4" ht="9.75" customHeight="1" x14ac:dyDescent="0.25">
      <c r="A13" s="11"/>
      <c r="B13" s="50" t="s">
        <v>227</v>
      </c>
      <c r="C13" s="50" t="s">
        <v>228</v>
      </c>
      <c r="D13" s="51">
        <v>534000000</v>
      </c>
    </row>
    <row r="14" spans="1:4" ht="9.75" customHeight="1" x14ac:dyDescent="0.25">
      <c r="A14" s="11"/>
      <c r="B14" s="50" t="s">
        <v>229</v>
      </c>
      <c r="C14" s="50" t="s">
        <v>230</v>
      </c>
      <c r="D14" s="51">
        <v>267000000</v>
      </c>
    </row>
    <row r="15" spans="1:4" ht="9.75" customHeight="1" x14ac:dyDescent="0.25">
      <c r="A15" s="39"/>
      <c r="B15" s="24" t="s">
        <v>104</v>
      </c>
      <c r="C15" s="24" t="s">
        <v>104</v>
      </c>
      <c r="D15" s="32"/>
    </row>
    <row r="16" spans="1:4" ht="9.75" customHeight="1" x14ac:dyDescent="0.25">
      <c r="A16" s="11"/>
      <c r="B16" s="11" t="s">
        <v>215</v>
      </c>
      <c r="C16" s="11" t="s">
        <v>216</v>
      </c>
      <c r="D16" s="31">
        <f>D9*0.25</f>
        <v>37750000</v>
      </c>
    </row>
    <row r="17" spans="1:5" ht="9.75" customHeight="1" x14ac:dyDescent="0.25">
      <c r="A17" s="11"/>
      <c r="B17" s="11" t="s">
        <v>217</v>
      </c>
      <c r="C17" s="11" t="s">
        <v>218</v>
      </c>
      <c r="D17" s="31">
        <f>D10*0.25</f>
        <v>26250000</v>
      </c>
    </row>
    <row r="18" spans="1:5" ht="9.75" customHeight="1" x14ac:dyDescent="0.25">
      <c r="A18" s="11"/>
      <c r="B18" s="11" t="s">
        <v>219</v>
      </c>
      <c r="C18" s="11" t="s">
        <v>220</v>
      </c>
      <c r="D18" s="31">
        <v>75400000</v>
      </c>
    </row>
    <row r="19" spans="1:5" ht="9.75" customHeight="1" x14ac:dyDescent="0.25">
      <c r="A19" s="11"/>
      <c r="B19" s="11" t="s">
        <v>221</v>
      </c>
      <c r="C19" s="11" t="s">
        <v>222</v>
      </c>
      <c r="D19" s="31">
        <v>130500000</v>
      </c>
    </row>
    <row r="20" spans="1:5" ht="9.75" customHeight="1" x14ac:dyDescent="0.25">
      <c r="A20" s="11"/>
      <c r="B20" s="50" t="s">
        <v>231</v>
      </c>
      <c r="C20" s="50" t="s">
        <v>232</v>
      </c>
      <c r="D20" s="51">
        <f>D11/4</f>
        <v>75500000</v>
      </c>
    </row>
    <row r="21" spans="1:5" ht="9.75" customHeight="1" x14ac:dyDescent="0.25">
      <c r="A21" s="11"/>
      <c r="B21" s="50" t="s">
        <v>233</v>
      </c>
      <c r="C21" s="50" t="s">
        <v>234</v>
      </c>
      <c r="D21" s="51">
        <f>D12/4</f>
        <v>37750000</v>
      </c>
    </row>
    <row r="22" spans="1:5" ht="9.75" customHeight="1" x14ac:dyDescent="0.25">
      <c r="A22" s="11"/>
      <c r="B22" s="50" t="s">
        <v>235</v>
      </c>
      <c r="C22" s="50" t="s">
        <v>236</v>
      </c>
      <c r="D22" s="51">
        <f>D13/4</f>
        <v>133500000</v>
      </c>
    </row>
    <row r="23" spans="1:5" ht="9.75" customHeight="1" x14ac:dyDescent="0.25">
      <c r="A23" s="11"/>
      <c r="B23" s="50" t="s">
        <v>237</v>
      </c>
      <c r="C23" s="50" t="s">
        <v>238</v>
      </c>
      <c r="D23" s="51">
        <f>D14/4</f>
        <v>66750000</v>
      </c>
    </row>
    <row r="24" spans="1:5" ht="9.75" customHeight="1" x14ac:dyDescent="0.25">
      <c r="A24" s="39"/>
      <c r="B24" s="23" t="s">
        <v>152</v>
      </c>
      <c r="C24" s="30" t="s">
        <v>134</v>
      </c>
      <c r="D24" s="47"/>
    </row>
    <row r="25" spans="1:5" ht="9.75" customHeight="1" x14ac:dyDescent="0.25">
      <c r="A25" s="11"/>
      <c r="B25" s="11" t="s">
        <v>153</v>
      </c>
      <c r="C25" s="11" t="s">
        <v>154</v>
      </c>
      <c r="D25" s="31">
        <v>151000000</v>
      </c>
    </row>
    <row r="26" spans="1:5" ht="9.75" customHeight="1" x14ac:dyDescent="0.25">
      <c r="A26" s="11"/>
      <c r="B26" s="11" t="s">
        <v>239</v>
      </c>
      <c r="C26" s="11" t="s">
        <v>240</v>
      </c>
      <c r="D26" s="51">
        <v>302000000</v>
      </c>
    </row>
    <row r="27" spans="1:5" ht="9.75" customHeight="1" x14ac:dyDescent="0.25">
      <c r="A27" s="11"/>
      <c r="B27" s="11" t="s">
        <v>241</v>
      </c>
      <c r="C27" s="11" t="s">
        <v>242</v>
      </c>
      <c r="D27" s="51">
        <v>534000000</v>
      </c>
      <c r="E27" s="29"/>
    </row>
  </sheetData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C5F7FD2B-A797-4415-B1A2-43F245BF70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6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5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3" id="{945A4AD4-3FED-43DB-9B9D-0FDB7CD1C0A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10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2" id="{3B018889-C4E6-4BB9-827E-9148C147F6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B37B9296-5154-48B5-BC7A-560FBB99F0B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69" t="s">
        <v>84</v>
      </c>
      <c r="B1" s="69"/>
      <c r="C1" s="69"/>
    </row>
    <row r="2" spans="1:3" s="2" customFormat="1" x14ac:dyDescent="0.2">
      <c r="A2" s="70" t="s">
        <v>26</v>
      </c>
      <c r="B2" s="70" t="s">
        <v>28</v>
      </c>
      <c r="C2" s="15" t="s">
        <v>27</v>
      </c>
    </row>
    <row r="3" spans="1:3" s="2" customFormat="1" x14ac:dyDescent="0.2">
      <c r="A3" s="70"/>
      <c r="B3" s="70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72" t="s">
        <v>36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2">
      <c r="A2" s="73" t="s">
        <v>37</v>
      </c>
      <c r="B2" s="73" t="s">
        <v>38</v>
      </c>
      <c r="C2" s="70" t="s">
        <v>39</v>
      </c>
      <c r="D2" s="70"/>
      <c r="E2" s="70"/>
      <c r="F2" s="70"/>
      <c r="G2" s="70"/>
      <c r="H2" s="70"/>
      <c r="I2" s="70"/>
      <c r="J2" s="70"/>
      <c r="K2" s="70"/>
      <c r="L2" s="70"/>
    </row>
    <row r="3" spans="1:12" ht="22.8" x14ac:dyDescent="0.2">
      <c r="A3" s="73"/>
      <c r="B3" s="73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71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71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71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71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71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71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71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71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71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71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71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71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71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71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71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71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71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71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71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71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71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71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71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71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74" t="s">
        <v>85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6" ht="14.25" customHeight="1" x14ac:dyDescent="0.25">
      <c r="A2" s="75" t="s">
        <v>38</v>
      </c>
      <c r="B2" s="76" t="s">
        <v>39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P2" s="77" t="s">
        <v>32</v>
      </c>
    </row>
    <row r="3" spans="1:16" ht="65.25" customHeight="1" x14ac:dyDescent="0.25">
      <c r="A3" s="75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77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Б24</vt:lpstr>
      <vt:lpstr>Б24 Энтерпрайз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2023-10-23T06:19:46Z</dcterms:modified>
</cp:coreProperties>
</file>