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enera\Desktop\Прайсы, Допики, Дистры\Прайсы\Прайс дистр KG\прайсы для лендинга KG\"/>
    </mc:Choice>
  </mc:AlternateContent>
  <xr:revisionPtr revIDLastSave="0" documentId="13_ncr:1_{35FC8B32-B95B-47A9-8B00-BF0728828241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Переход с архивных на новые" sheetId="51" r:id="rId1"/>
    <sheet name="Переход с архивных на ЭНТ" sheetId="50" r:id="rId2"/>
    <sheet name="Б24" sheetId="37" r:id="rId3"/>
    <sheet name="Б24 Энтерпрайз" sheetId="49" r:id="rId4"/>
    <sheet name="Б24 (архивные тарифы)" sheetId="47" r:id="rId5"/>
    <sheet name="1СБ24(КП)" sheetId="45" r:id="rId6"/>
    <sheet name="1СБ24(ЭНТ)" sheetId="48" r:id="rId7"/>
    <sheet name="Скидки" sheetId="18" state="hidden" r:id="rId8"/>
    <sheet name="Скидка-КатТип" sheetId="19" state="hidden" r:id="rId9"/>
    <sheet name="Скидка-Скидка" sheetId="20" state="hidden" r:id="rId10"/>
  </sheets>
  <definedNames>
    <definedName name="_xlnm._FilterDatabase" localSheetId="5" hidden="1">'1СБ24(КП)'!$B$5:$D$19</definedName>
    <definedName name="_xlnm._FilterDatabase" localSheetId="6" hidden="1">'1СБ24(ЭНТ)'!$B$5:$D$19</definedName>
    <definedName name="_xlnm._FilterDatabase" localSheetId="7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8" l="1"/>
  <c r="D22" i="48"/>
  <c r="D21" i="48"/>
  <c r="D20" i="48"/>
  <c r="D12" i="51"/>
  <c r="D11" i="51"/>
  <c r="D9" i="51"/>
  <c r="F9" i="51" s="1"/>
  <c r="D8" i="51"/>
  <c r="F8" i="51" s="1"/>
  <c r="D6" i="51"/>
  <c r="F6" i="51" s="1"/>
  <c r="D5" i="51"/>
  <c r="F5" i="51" s="1"/>
  <c r="D39" i="50"/>
  <c r="D38" i="50"/>
  <c r="D36" i="50"/>
  <c r="D35" i="50"/>
  <c r="D33" i="50"/>
  <c r="F33" i="50" s="1"/>
  <c r="D32" i="50"/>
  <c r="F32" i="50" s="1"/>
  <c r="D30" i="50"/>
  <c r="D29" i="50"/>
  <c r="F29" i="50" s="1"/>
  <c r="D27" i="50"/>
  <c r="F27" i="50" s="1"/>
  <c r="D26" i="50"/>
  <c r="F26" i="50" s="1"/>
  <c r="D24" i="50"/>
  <c r="D23" i="50"/>
  <c r="D21" i="50"/>
  <c r="F21" i="50" s="1"/>
  <c r="D20" i="50"/>
  <c r="F20" i="50" s="1"/>
  <c r="D18" i="50"/>
  <c r="F18" i="50" s="1"/>
  <c r="D17" i="50"/>
  <c r="F17" i="50" s="1"/>
  <c r="D15" i="50"/>
  <c r="D14" i="50"/>
  <c r="F14" i="50" s="1"/>
  <c r="D12" i="50"/>
  <c r="F12" i="50" s="1"/>
  <c r="D11" i="50"/>
  <c r="F11" i="50" s="1"/>
  <c r="D9" i="50"/>
  <c r="F9" i="50" s="1"/>
  <c r="D8" i="50"/>
  <c r="F8" i="50" s="1"/>
  <c r="D6" i="50"/>
  <c r="D5" i="50"/>
  <c r="F39" i="50"/>
  <c r="F38" i="50"/>
  <c r="F37" i="50"/>
  <c r="F36" i="50"/>
  <c r="F35" i="50"/>
  <c r="F34" i="50"/>
  <c r="F31" i="50"/>
  <c r="F30" i="50"/>
  <c r="F28" i="50"/>
  <c r="F25" i="50"/>
  <c r="F24" i="50"/>
  <c r="F23" i="50"/>
  <c r="F22" i="50"/>
  <c r="F19" i="50"/>
  <c r="F12" i="51"/>
  <c r="F11" i="51"/>
  <c r="F10" i="51"/>
  <c r="F7" i="51"/>
  <c r="F4" i="51"/>
  <c r="F16" i="50"/>
  <c r="F15" i="50"/>
  <c r="F13" i="50"/>
  <c r="F10" i="50"/>
  <c r="F7" i="50"/>
  <c r="F6" i="50"/>
  <c r="F5" i="50"/>
  <c r="F4" i="50"/>
  <c r="D17" i="48"/>
  <c r="D16" i="48"/>
  <c r="D19" i="45"/>
  <c r="D18" i="45"/>
  <c r="D17" i="45"/>
  <c r="D16" i="45"/>
  <c r="D15" i="45"/>
  <c r="D16" i="49"/>
  <c r="D15" i="49"/>
  <c r="D13" i="49"/>
  <c r="D12" i="49"/>
  <c r="D10" i="49"/>
  <c r="D9" i="49"/>
  <c r="F26" i="49" l="1"/>
  <c r="F10" i="49"/>
  <c r="F9" i="49"/>
  <c r="F8" i="49"/>
  <c r="D43" i="49"/>
  <c r="F43" i="49" s="1"/>
  <c r="D42" i="49"/>
  <c r="F42" i="49" s="1"/>
  <c r="F41" i="49"/>
  <c r="D40" i="49"/>
  <c r="F40" i="49" s="1"/>
  <c r="D39" i="49"/>
  <c r="F39" i="49" s="1"/>
  <c r="F38" i="49"/>
  <c r="D37" i="49"/>
  <c r="F37" i="49" s="1"/>
  <c r="D36" i="49"/>
  <c r="F36" i="49" s="1"/>
  <c r="F35" i="49"/>
  <c r="D34" i="49"/>
  <c r="F34" i="49" s="1"/>
  <c r="D33" i="49"/>
  <c r="F33" i="49" s="1"/>
  <c r="F32" i="49"/>
  <c r="D31" i="49"/>
  <c r="F31" i="49" s="1"/>
  <c r="D30" i="49"/>
  <c r="F30" i="49" s="1"/>
  <c r="F29" i="49"/>
  <c r="D28" i="49"/>
  <c r="F28" i="49" s="1"/>
  <c r="D27" i="49"/>
  <c r="F27" i="49" s="1"/>
  <c r="D25" i="49"/>
  <c r="F25" i="49" s="1"/>
  <c r="D24" i="49"/>
  <c r="F24" i="49" s="1"/>
  <c r="F23" i="49"/>
  <c r="D22" i="49"/>
  <c r="F22" i="49" s="1"/>
  <c r="D21" i="49"/>
  <c r="F21" i="49" s="1"/>
  <c r="F20" i="49"/>
  <c r="D19" i="49"/>
  <c r="F19" i="49" s="1"/>
  <c r="D18" i="49"/>
  <c r="F18" i="49" s="1"/>
  <c r="F17" i="49"/>
  <c r="F16" i="49"/>
  <c r="F15" i="49"/>
  <c r="F14" i="49"/>
  <c r="F13" i="49"/>
  <c r="F12" i="49"/>
  <c r="F11" i="49"/>
  <c r="E34" i="49" l="1"/>
  <c r="E31" i="49"/>
  <c r="E40" i="49"/>
  <c r="E28" i="49"/>
  <c r="E37" i="49"/>
  <c r="E43" i="49"/>
  <c r="E19" i="49"/>
  <c r="E13" i="49"/>
  <c r="E22" i="49"/>
  <c r="E25" i="49"/>
  <c r="E16" i="49"/>
  <c r="E10" i="49"/>
  <c r="D18" i="47" l="1"/>
  <c r="D17" i="47"/>
  <c r="F14" i="37"/>
  <c r="F11" i="37"/>
  <c r="D16" i="37" l="1"/>
  <c r="D15" i="37"/>
  <c r="F15" i="37" s="1"/>
  <c r="D13" i="37"/>
  <c r="D12" i="37"/>
  <c r="F12" i="37" s="1"/>
  <c r="F16" i="37" l="1"/>
  <c r="E16" i="37" s="1"/>
  <c r="F13" i="37"/>
  <c r="E13" i="37" s="1"/>
  <c r="D10" i="37"/>
  <c r="F10" i="37" s="1"/>
  <c r="E10" i="37" s="1"/>
  <c r="D9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<sst xmlns="http://schemas.openxmlformats.org/spreadsheetml/2006/main" count="628" uniqueCount="297">
  <si>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</si>
  <si>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</si>
  <si>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</si>
  <si>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</si>
  <si>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</si>
  <si>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</si>
  <si>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</si>
  <si>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</si>
  <si>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</si>
  <si>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</si>
  <si>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</si>
  <si>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</si>
  <si>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</si>
  <si>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</si>
  <si>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</si>
  <si>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</si>
  <si>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</si>
  <si>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</si>
  <si>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</si>
  <si>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</si>
  <si>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</si>
  <si>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</si>
  <si>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</si>
  <si>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</si>
  <si>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</si>
  <si>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</si>
  <si>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</si>
  <si>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</si>
  <si>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</si>
  <si>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</si>
  <si>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</si>
  <si>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</si>
  <si>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</si>
  <si>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</si>
  <si>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</si>
  <si>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</si>
  <si>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</si>
  <si>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</si>
  <si>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</si>
  <si>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</si>
  <si>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</si>
  <si>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</si>
  <si>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</si>
  <si>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</si>
  <si>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</si>
  <si>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</si>
  <si>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</si>
  <si>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</si>
  <si>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</si>
  <si>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</si>
  <si>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</si>
  <si>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</si>
  <si>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</si>
  <si>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</si>
  <si>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</si>
  <si>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</si>
  <si>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</si>
  <si>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</si>
  <si>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</si>
  <si>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</si>
  <si>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</si>
  <si>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</si>
  <si>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</si>
  <si>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</si>
  <si>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</si>
  <si>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</si>
  <si>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</si>
  <si>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</si>
  <si>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</si>
  <si>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</si>
  <si>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</si>
  <si>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</si>
  <si>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</si>
  <si>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</si>
  <si>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</si>
  <si>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</si>
  <si>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</si>
  <si>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</si>
  <si>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</si>
  <si>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</si>
  <si>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</si>
  <si>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</si>
  <si>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</si>
  <si>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</si>
  <si>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</si>
  <si>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</si>
  <si>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</si>
  <si>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</si>
  <si>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</si>
  <si>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</si>
  <si>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</si>
  <si>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</si>
  <si>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</si>
  <si>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</si>
  <si>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</si>
  <si>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</si>
  <si>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</si>
  <si>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</si>
  <si>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</si>
  <si>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</si>
  <si>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</si>
  <si>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</si>
  <si>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</si>
  <si>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Лицензия</t>
  </si>
  <si>
    <t>Продление</t>
  </si>
  <si>
    <t>Переход на редакцию выше</t>
  </si>
  <si>
    <t>"Битрикс24"</t>
  </si>
  <si>
    <t>Полное наименование ПП</t>
  </si>
  <si>
    <t>"Проект+" (2018 архивный) (1 мес.)</t>
  </si>
  <si>
    <t>"CRM+" (2018 архивный) (1 мес.)</t>
  </si>
  <si>
    <t>"Команда" (2018 архивный) (1 мес.)</t>
  </si>
  <si>
    <t>Размер скидки за период</t>
  </si>
  <si>
    <t>Базовая цена
в KGS, с НДС</t>
  </si>
  <si>
    <t>Цена для клиентов в KGS, с НДС</t>
  </si>
  <si>
    <t>Конечная цена для клиетов в KGS, с НДС</t>
  </si>
  <si>
    <t>Программа для ЭВМ "1С-Битрикс24". Лицензия Базовый (1 мес.)</t>
  </si>
  <si>
    <t>Программа для ЭВМ "1С-Битрикс24". Лицензия Базовый (3 мес.)</t>
  </si>
  <si>
    <t>Программа для ЭВМ "1С-Битрикс24". Лицензия Базовый (12 мес.)</t>
  </si>
  <si>
    <t>Программа для ЭВМ "1С-Битрикс24". Лицензия Стандартный (1 мес.)</t>
  </si>
  <si>
    <t>Программа для ЭВМ "1С-Битрикс24". Лицензия Стандартный (3 мес.)</t>
  </si>
  <si>
    <t>Программа для ЭВМ "1С-Битрикс24". Лицензия Стандартный (12 мес.)</t>
  </si>
  <si>
    <t>Программа для ЭВМ "1С-Битрикс24". Лицензия Профессиональный (1 мес.)</t>
  </si>
  <si>
    <t>Программа для ЭВМ "1С-Битрикс24". Лицензия Профессиональный (3 мес.)</t>
  </si>
  <si>
    <t>Программа для ЭВМ "1С-Битрикс24". Лицензия Профессиональный (12 мес.)</t>
  </si>
  <si>
    <t>"Базовый" (1 мес.)</t>
  </si>
  <si>
    <t>"Базовый" (3 мес.)</t>
  </si>
  <si>
    <t>"Базовый" (12 мес.)</t>
  </si>
  <si>
    <t>"Стандартный" (1 мес.)</t>
  </si>
  <si>
    <t>"Стандартный" (3 мес.)</t>
  </si>
  <si>
    <t>"Стандартный" (12 мес.)</t>
  </si>
  <si>
    <t>"Профессиональный" (1 мес.)</t>
  </si>
  <si>
    <t>"Профессиональный" (3 мес.)</t>
  </si>
  <si>
    <t>"Профессиональный" (12 мес.)</t>
  </si>
  <si>
    <t>"Старт+" (2020 архивный) (1 мес.)</t>
  </si>
  <si>
    <t>Программа для ЭВМ "1С-Битрикс24". Лицензия Старт+ (2020 архивный) (1 мес.)</t>
  </si>
  <si>
    <t>"CRM+" (2020 архивный) (1 мес.)</t>
  </si>
  <si>
    <t>Программа для ЭВМ "1С-Битрикс24". Лицензия CRM+ (2020 архивный) (1 мес.)</t>
  </si>
  <si>
    <t>"Задачи+" (2020 архивный) (1 мес.)</t>
  </si>
  <si>
    <t>Программа для ЭВМ "1С-Битрикс24". Лицензия Задачи+ (2020 архивный) (1 мес.)</t>
  </si>
  <si>
    <t>"Команда" (2020 архивный) (1 мес.)</t>
  </si>
  <si>
    <t>Программа для ЭВМ "1С-Битрикс24". Лицензия Команда (2020 архивный) (1 мес.)</t>
  </si>
  <si>
    <t>"Компания" (2020 архивный) (1 мес.)</t>
  </si>
  <si>
    <t>Программа для ЭВМ "1С-Битрикс24". Лицензия Компания (2020 архивный) (1 мес.)</t>
  </si>
  <si>
    <t>"Компания х2" (2020 архивный) (1 мес.)</t>
  </si>
  <si>
    <t>Программа для ЭВМ "1С-Битрикс24". Лицензия Компания х2 (2020 архивный) (1 мес.)</t>
  </si>
  <si>
    <t>"Компания х3" (2020 архивный) (1 мес.)</t>
  </si>
  <si>
    <t>Программа для ЭВМ "1С-Битрикс24". Лицензия Компания х3 (2020 архивный) (1 мес.)</t>
  </si>
  <si>
    <t>Программа для ЭВМ "1С-Битрикс24". Лицензия Проект+ (2018 архивный) (1 мес.)</t>
  </si>
  <si>
    <t>Программа для ЭВМ "1С-Битрикс24". Лицензия CRM+ (2018 архивный) (1 мес.)</t>
  </si>
  <si>
    <t>Программа для ЭВМ "1С-Битрикс24". Лицензия Команда (2018 архивный) (1 мес.)</t>
  </si>
  <si>
    <t>Интернет-магазин + CRM (12 мес.)</t>
  </si>
  <si>
    <t>Программа для ЭВМ "1С-Битрикс24". Лицензия Интернет-магазин + CRM (12 мес.)</t>
  </si>
  <si>
    <t>Корпоративный портал - 50 (12 мес.)</t>
  </si>
  <si>
    <t>Программа для ЭВМ "1С-Битрикс24". Лицензия Корпоративный портал - 50 (12 мес.)</t>
  </si>
  <si>
    <t>Корпоративный портал - 100 (12 мес.)</t>
  </si>
  <si>
    <t>Программа для ЭВМ "1С-Битрикс24". Лицензия Корпоративный портал - 100 (12 мес.)</t>
  </si>
  <si>
    <t>Корпоративный портал - 250 (12 мес.)</t>
  </si>
  <si>
    <t>Программа для ЭВМ "1С-Битрикс24". Лицензия Корпоративный портал - 250 (12 мес.)</t>
  </si>
  <si>
    <t>Корпоративный портал - 500 (12 мес.)</t>
  </si>
  <si>
    <t>Программа для ЭВМ "1С-Битрикс24". Лицензия Корпоративный портал - 500 (12 мес.)</t>
  </si>
  <si>
    <t>Спец.переход со старой лицензии</t>
  </si>
  <si>
    <t>Энтерпрайз (12 мес.)</t>
  </si>
  <si>
    <t>Программа для ЭВМ "1С-Битрикс24". Лицензия Энтерпрайз (12 мес.)</t>
  </si>
  <si>
    <t>Энтерпрайз (1000 польз.)</t>
  </si>
  <si>
    <t>Программа для ЭВМ "1С-Битрикс24". Расширение лицензии Энтерпрайз (1000 польз.)</t>
  </si>
  <si>
    <t>Подписные лицензии "1С-Битрикс24"</t>
  </si>
  <si>
    <t>Подписные лицензии "1С-Битрикс24.Энтерпрайз"</t>
  </si>
  <si>
    <t>"1С-Битрикс24: Интернет-магазин + CRM" (12 мес., переход)</t>
  </si>
  <si>
    <t>"1С-Битрикс24: КП 50" (12 мес., переход)</t>
  </si>
  <si>
    <t>"1С-Битрикс24: КП 100" (12 мес., переход)</t>
  </si>
  <si>
    <t>"1С-Битрикс24: КП 250" (12 мес., переход)</t>
  </si>
  <si>
    <t>"1С-Битрикс24: КП 500" (12 мес., переход)</t>
  </si>
  <si>
    <t>Программа для ЭВМ "1С-Битрикс24". Лицензия Интернет-магазин + CRM (12 мес., переход)</t>
  </si>
  <si>
    <t>Программа для ЭВМ "1С-Битрикс24". Лицензия Корпоративный портал - 50 (12 мес., переход)</t>
  </si>
  <si>
    <t>Программа для ЭВМ "1С-Битрикс24". Лицензия Корпоративный портал - 100 (12 мес., переход)</t>
  </si>
  <si>
    <t>Программа для ЭВМ "1С-Битрикс24". Лицензия Корпоративный портал - 250 (12 мес., переход)</t>
  </si>
  <si>
    <t>Программа для ЭВМ "1С-Битрикс24". Лицензия Корпоративный портал - 500 (12 мес., переход)</t>
  </si>
  <si>
    <t>Переходы между редакциями 1С-Битрикс24</t>
  </si>
  <si>
    <t>Переход на 1С-Битрикс24:Энтерпрайз</t>
  </si>
  <si>
    <t>Энтерпрайз (12 мес., переход)</t>
  </si>
  <si>
    <t>Программа для ЭВМ "1С-Битрикс24". Лицензия Энтерпрайз (12 мес., переход)</t>
  </si>
  <si>
    <t>"Профессиональный" (2021 архивный) (1 мес.)</t>
  </si>
  <si>
    <t>Программа для ЭВМ "1С-Битрикс24". Лицензия Профессиональный (2021 архивный) (1 мес.)</t>
  </si>
  <si>
    <t>"Энтерпрайз-250" (облако, 1 мес.)</t>
  </si>
  <si>
    <t>Программа для ЭВМ "1С-Битрикс24". Лицензия "Энтерпрайз-250" (облако, 1 мес.)</t>
  </si>
  <si>
    <t>"Энтерпрайз-250" (облако, 3 мес.)</t>
  </si>
  <si>
    <t>Программа для ЭВМ "1С-Битрикс24". Лицензия "Энтерпрайз-250" (облако, 3 мес.)</t>
  </si>
  <si>
    <t>"Энтерпрайз-250" (облако, 12 мес.)</t>
  </si>
  <si>
    <t>Программа для ЭВМ "1С-Битрикс24". Лицензия "Энтерпрайз-250" (облако, 12 мес.)</t>
  </si>
  <si>
    <t>"Энтерпрайз-500" (облако, 1 мес.)</t>
  </si>
  <si>
    <t>Программа для ЭВМ "1С-Битрикс24". Лицензия "Энтерпрайз-500" (облако, 1 мес.)</t>
  </si>
  <si>
    <t>"Энтерпрайз-500" (облако, 3 мес.)</t>
  </si>
  <si>
    <t>Программа для ЭВМ "1С-Битрикс24". Лицензия "Энтерпрайз-500" (облако, 3 мес.)</t>
  </si>
  <si>
    <t>"Энтерпрайз-500" (облако, 12 мес.)</t>
  </si>
  <si>
    <t>Программа для ЭВМ "1С-Битрикс24". Лицензия "Энтерпрайз-500" (облако, 12 мес.)</t>
  </si>
  <si>
    <t>"Энтерпрайз-1000" (облако, 1 мес.)</t>
  </si>
  <si>
    <t>Программа для ЭВМ "1С-Битрикс24". Лицензия "Энтерпрайз-1000" (облако, 1 мес.)</t>
  </si>
  <si>
    <t>"Энтерпрайз-1000" (облако, 3 мес.)</t>
  </si>
  <si>
    <t>Программа для ЭВМ "1С-Битрикс24". Лицензия "Энтерпрайз-1000" (облако, 3 мес.)</t>
  </si>
  <si>
    <t>"Энтерпрайз-1000" (облако, 12 мес.)</t>
  </si>
  <si>
    <t>Программа для ЭВМ "1С-Битрикс24". Лицензия "Энтерпрайз-1000" (облако, 12 мес.)</t>
  </si>
  <si>
    <t>"Энтерпрайз-2000" (облако, 1 мес.)</t>
  </si>
  <si>
    <t>Программа для ЭВМ "1С-Битрикс24". Лицензия "Энтерпрайз-2000" (облако, 1 мес.)</t>
  </si>
  <si>
    <t>"Энтерпрайз-2000" (облако, 3 мес.)</t>
  </si>
  <si>
    <t>Программа для ЭВМ "1С-Битрикс24". Лицензия "Энтерпрайз-2000" (облако, 3 мес.)</t>
  </si>
  <si>
    <t>"Энтерпрайз-2000" (облако, 12 мес.)</t>
  </si>
  <si>
    <t>Программа для ЭВМ "1С-Битрикс24". Лицензия "Энтерпрайз-2000" (облако, 12 мес.)</t>
  </si>
  <si>
    <t>"Энтерпрайз-3000" (облако, 1 мес.)</t>
  </si>
  <si>
    <t>Программа для ЭВМ "1С-Битрикс24". Лицензия "Энтерпрайз-3000" (облако, 1 мес.)</t>
  </si>
  <si>
    <t>"Энтерпрайз-3000" (облако, 3 мес.)</t>
  </si>
  <si>
    <t>Программа для ЭВМ "1С-Битрикс24". Лицензия "Энтерпрайз-3000" (облако, 3 мес.)</t>
  </si>
  <si>
    <t>"Энтерпрайз-3000" (облако, 12 мес.)</t>
  </si>
  <si>
    <t>Программа для ЭВМ "1С-Битрикс24". Лицензия "Энтерпрайз-3000" (облако, 12 мес.)</t>
  </si>
  <si>
    <t>"Энтерпрайз-4000" (облако, 1 мес.)</t>
  </si>
  <si>
    <t>Программа для ЭВМ "1С-Битрикс24". Лицензия "Энтерпрайз-4000" (облако, 1 мес.)</t>
  </si>
  <si>
    <t>"Энтерпрайз-4000" (облако, 3 мес.)</t>
  </si>
  <si>
    <t>Программа для ЭВМ "1С-Битрикс24". Лицензия "Энтерпрайз-4000" (облако, 3 мес.)</t>
  </si>
  <si>
    <t>"Энтерпрайз-4000" (облако, 12 мес.)</t>
  </si>
  <si>
    <t>Программа для ЭВМ "1С-Битрикс24". Лицензия "Энтерпрайз-4000" (облако, 12 мес.)</t>
  </si>
  <si>
    <t>"Энтерпрайз-5000" (облако, 1 мес.)</t>
  </si>
  <si>
    <t>Программа для ЭВМ "1С-Битрикс24". Лицензия "Энтерпрайз-5000" (облако, 1 мес.)</t>
  </si>
  <si>
    <t>"Энтерпрайз-5000" (облако, 3 мес.)</t>
  </si>
  <si>
    <t>Программа для ЭВМ "1С-Битрикс24". Лицензия "Энтерпрайз-5000" (облако, 3 мес.)</t>
  </si>
  <si>
    <t>"Энтерпрайз-5000" (облако, 12 мес.)</t>
  </si>
  <si>
    <t>Программа для ЭВМ "1С-Битрикс24". Лицензия "Энтерпрайз-5000" (облако, 12 мес.)</t>
  </si>
  <si>
    <t>"Энтерпрайз-6000" (облако, 1 мес.)</t>
  </si>
  <si>
    <t>Программа для ЭВМ "1С-Битрикс24". Лицензия "Энтерпрайз-6000" (облако, 1 мес.)</t>
  </si>
  <si>
    <t>"Энтерпрайз-6000" (облако, 3 мес.)</t>
  </si>
  <si>
    <t>Программа для ЭВМ "1С-Битрикс24". Лицензия "Энтерпрайз-6000" (облако, 3 мес.)</t>
  </si>
  <si>
    <t>"Энтерпрайз-6000" (облако, 12 мес.)</t>
  </si>
  <si>
    <t>Программа для ЭВМ "1С-Битрикс24". Лицензия "Энтерпрайз-6000" (облако, 12 мес.)</t>
  </si>
  <si>
    <t>"Энтерпрайз-7000" (облако, 1 мес.)</t>
  </si>
  <si>
    <t>Программа для ЭВМ "1С-Битрикс24". Лицензия "Энтерпрайз-7000" (облако, 1 мес.)</t>
  </si>
  <si>
    <t>"Энтерпрайз-7000" (облако, 3 мес.)</t>
  </si>
  <si>
    <t>Программа для ЭВМ "1С-Битрикс24". Лицензия "Энтерпрайз-7000" (облако, 3 мес.)</t>
  </si>
  <si>
    <t>"Энтерпрайз-7000" (облако, 12 мес.)</t>
  </si>
  <si>
    <t>Программа для ЭВМ "1С-Битрикс24". Лицензия "Энтерпрайз-7000" (облако, 12 мес.)</t>
  </si>
  <si>
    <t>"Энтерпрайз-8000" (облако, 1 мес.)</t>
  </si>
  <si>
    <t>Программа для ЭВМ "1С-Битрикс24". Лицензия "Энтерпрайз-8000" (облако, 1 мес.)</t>
  </si>
  <si>
    <t>"Энтерпрайз-8000" (облако, 3 мес.)</t>
  </si>
  <si>
    <t>Программа для ЭВМ "1С-Битрикс24". Лицензия "Энтерпрайз-8000" (облако, 3 мес.)</t>
  </si>
  <si>
    <t>"Энтерпрайз-8000" (облако, 12 мес.)</t>
  </si>
  <si>
    <t>Программа для ЭВМ "1С-Битрикс24". Лицензия "Энтерпрайз-8000" (облако, 12 мес.)</t>
  </si>
  <si>
    <t>"Энтерпрайз-9000" (облако, 1 мес.)</t>
  </si>
  <si>
    <t>Программа для ЭВМ "1С-Битрикс24". Лицензия "Энтерпрайз-9000" (облако, 1 мес.)</t>
  </si>
  <si>
    <t>"Энтерпрайз-9000" (облако, 3 мес.)</t>
  </si>
  <si>
    <t>Программа для ЭВМ "1С-Битрикс24". Лицензия "Энтерпрайз-9000" (облако, 3 мес.)</t>
  </si>
  <si>
    <t>"Энтерпрайз-9000" (облако, 12 мес.)</t>
  </si>
  <si>
    <t>Программа для ЭВМ "1С-Битрикс24". Лицензия "Энтерпрайз-9000" (облако, 12 мес.)</t>
  </si>
  <si>
    <t>"Энтерпрайз-10000" (облако, 1 мес.)</t>
  </si>
  <si>
    <t>Программа для ЭВМ "1С-Битрикс24". Лицензия "Энтерпрайз-10000" (облако, 1 мес.)</t>
  </si>
  <si>
    <t>"Энтерпрайз-10000" (облако, 3 мес.)</t>
  </si>
  <si>
    <t>Программа для ЭВМ "1С-Битрикс24". Лицензия "Энтерпрайз-10000" (облако, 3 мес.)</t>
  </si>
  <si>
    <t>"Энтерпрайз-10000" (облако, 12 мес.)</t>
  </si>
  <si>
    <t>Программа для ЭВМ "1С-Битрикс24". Лицензия "Энтерпрайз-10000" (облако, 12 мес.)</t>
  </si>
  <si>
    <t>CRM (12 мес., продление)</t>
  </si>
  <si>
    <t>Программа для ЭВМ "1С-Битрикс24". Лицензия CRM (12 мес., продление)</t>
  </si>
  <si>
    <t>Интернет-магазин + CRM (12 мес., продление)</t>
  </si>
  <si>
    <t>Программа для ЭВМ "1С-Битрикс24". Лицензия Интернет-магазин + CRM (12 мес., продление)</t>
  </si>
  <si>
    <t>Корпоративный портал - 50 (12 мес, продление.)</t>
  </si>
  <si>
    <t>Программа для ЭВМ "1С-Битрикс24". Лицензия Корпоративный портал - 50 (12 мес., продление)</t>
  </si>
  <si>
    <t>Корпоративный портал - 100 (12 мес., продление)</t>
  </si>
  <si>
    <t>Программа для ЭВМ "1С-Битрикс24". Лицензия Корпоративный портал - 100 (12 мес., продление)</t>
  </si>
  <si>
    <t>Корпоративный портал - 250 (12 мес., продление)</t>
  </si>
  <si>
    <t>Программа для ЭВМ "1С-Битрикс24". Лицензия Корпоративный портал - 250 (12 мес., продление)</t>
  </si>
  <si>
    <t>Корпоративный портал - 500 (12 мес., продление)</t>
  </si>
  <si>
    <t>Программа для ЭВМ "1С-Битрикс24". Лицензия Корпоративный портал - 500 (12 мес., продление)</t>
  </si>
  <si>
    <t>Энтерпрайз (12 мес., продление)</t>
  </si>
  <si>
    <t>Программа для ЭВМ "1С-Битрикс24". Лицензия Энтерпрайз (12 мес., продление)</t>
  </si>
  <si>
    <t>Энтерпрайз (1000 польз., продление)</t>
  </si>
  <si>
    <t>Программа для ЭВМ "1С-Битрикс24". Расширение лицензии Энтерпрайз (1000 польз., продление)</t>
  </si>
  <si>
    <t>Энтерпрайз (5000 доп.польз., продление)</t>
  </si>
  <si>
    <t>Программа для ЭВМ "1С-Битрикс24". Расширение лицензии Энтерпрайз (5000 пользователей., продление)</t>
  </si>
  <si>
    <t>Энтерпрайз (10000 доп.польз., продление)</t>
  </si>
  <si>
    <t>Программа для ЭВМ "1С-Битрикс24". Расширение лицензии Энтерпрайз (10000 пользователей., продление)</t>
  </si>
  <si>
    <t>№</t>
  </si>
  <si>
    <t>Скидка по акции</t>
  </si>
  <si>
    <t>Условия акции:</t>
  </si>
  <si>
    <t>Цена при покупке помесячно в  KGS</t>
  </si>
  <si>
    <t>Акционная цена для клиентов в  KGS</t>
  </si>
  <si>
    <t>1. Акция действует только для тех клиентов, которые в момент покупки находятся на архивном тарифе</t>
  </si>
  <si>
    <t>Энтерпрайз. Холдинг (12 мес.)</t>
  </si>
  <si>
    <t>Программа для ЭВМ "1С-Битрикс24". Лицензия Энтерпрайз. Холдинг (12 мес.)</t>
  </si>
  <si>
    <t>Энтерпрайз. Холдинг (1000 польз.)</t>
  </si>
  <si>
    <t>Программа для ЭВМ "1С-Битрикс24". Расширение лицензии Энтерпрайз. Холдинг (1000 польз.)</t>
  </si>
  <si>
    <t>Энтерпрайз. Холдинг-36 (36 мес.)</t>
  </si>
  <si>
    <t>Программа для ЭВМ "1С-Битрикс24". Лицензия Энтерпрайз. Холдинг-36 (36 мес.)</t>
  </si>
  <si>
    <t>Энтерпрайз. Холдинг-36 (1000 польз.)</t>
  </si>
  <si>
    <t>Программа для ЭВМ "1С-Битрикс24". Расширение лицензии Энтерпрайз. Холдинг-36 (1000 польз.)</t>
  </si>
  <si>
    <t>Энтерпрайз. Холдинг (12 мес. продление)</t>
  </si>
  <si>
    <t>Программа для ЭВМ "1С-Битрикс24". Лицензия Энтерпрайз. Холдинг (12 мес., продление)</t>
  </si>
  <si>
    <t>Энтерпрайз. Холдинг (1000 польз., продление)</t>
  </si>
  <si>
    <t>Программа для ЭВМ "1С-Битрикс24". Расширение лицензии Энтерпрайз. Холдинг (1000 польз., продление)</t>
  </si>
  <si>
    <t>Энтерпрайз. Холдинг-36 (36 мес., продление)</t>
  </si>
  <si>
    <t>Программа для ЭВМ "1С-Битрикс24". Лицензия Энтерпрайз. Холдинг-36 (36 мес., продление)</t>
  </si>
  <si>
    <t>Энтерпрайз. Холдинг-36 (1000 польз., продление)</t>
  </si>
  <si>
    <t>Программа для ЭВМ "1С-Битрикс24". Расширение лицензии Энтерпрайз. Холдинг-36 (1000 польз., продление)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</si>
</sst>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26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i/>
      <sz val="8"/>
      <color theme="1"/>
      <name val="Verdana"/>
      <family val="2"/>
      <charset val="204"/>
    </font>
    <font>
      <sz val="8"/>
      <name val="Verdana"/>
      <family val="2"/>
      <charset val="204"/>
      <scheme val="minor"/>
    </font>
    <font>
      <sz val="8"/>
      <color rgb="FFFF0000"/>
      <name val="Verdana"/>
      <family val="2"/>
      <charset val="204"/>
      <scheme val="minor"/>
    </font>
    <font>
      <sz val="12"/>
      <color theme="1"/>
      <name val="Verdana"/>
      <family val="2"/>
      <charset val="204"/>
      <scheme val="minor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sz val="8"/>
      <color theme="1"/>
      <name val="Verdana"/>
      <family val="2"/>
      <scheme val="minor"/>
    </font>
    <font>
      <sz val="8"/>
      <color theme="1"/>
      <name val="Verdana"/>
      <family val="2"/>
    </font>
    <font>
      <sz val="8"/>
      <color rgb="FFFF0000"/>
      <name val="Verdana"/>
      <family val="2"/>
    </font>
    <font>
      <b/>
      <i/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color theme="1"/>
      <name val="Verdana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0" fontId="11" fillId="2" borderId="1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3" xfId="0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2" fontId="11" fillId="2" borderId="12" xfId="0" applyNumberFormat="1" applyFont="1" applyFill="1" applyBorder="1" applyAlignment="1">
      <alignment vertical="top"/>
    </xf>
    <xf numFmtId="2" fontId="11" fillId="2" borderId="13" xfId="0" applyNumberFormat="1" applyFont="1" applyFill="1" applyBorder="1" applyAlignment="1">
      <alignment vertical="top"/>
    </xf>
    <xf numFmtId="0" fontId="11" fillId="2" borderId="12" xfId="0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164" fontId="8" fillId="0" borderId="0" xfId="0" applyNumberFormat="1" applyFont="1" applyAlignment="1">
      <alignment horizontal="left" vertical="top"/>
    </xf>
    <xf numFmtId="9" fontId="14" fillId="0" borderId="12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9" fontId="14" fillId="0" borderId="3" xfId="0" applyNumberFormat="1" applyFont="1" applyBorder="1" applyAlignment="1">
      <alignment horizontal="right" vertical="center"/>
    </xf>
    <xf numFmtId="164" fontId="11" fillId="2" borderId="13" xfId="0" applyNumberFormat="1" applyFont="1" applyFill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top"/>
    </xf>
    <xf numFmtId="164" fontId="11" fillId="2" borderId="13" xfId="0" applyNumberFormat="1" applyFont="1" applyFill="1" applyBorder="1" applyAlignment="1">
      <alignment horizontal="right" vertical="top"/>
    </xf>
    <xf numFmtId="0" fontId="8" fillId="2" borderId="12" xfId="0" applyFont="1" applyFill="1" applyBorder="1" applyAlignment="1">
      <alignment horizontal="left" vertical="top"/>
    </xf>
    <xf numFmtId="0" fontId="12" fillId="2" borderId="1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top" wrapText="1"/>
    </xf>
    <xf numFmtId="164" fontId="12" fillId="2" borderId="1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top"/>
    </xf>
    <xf numFmtId="164" fontId="15" fillId="0" borderId="3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20" fillId="0" borderId="0" xfId="0" applyFont="1"/>
    <xf numFmtId="0" fontId="21" fillId="2" borderId="3" xfId="0" applyFont="1" applyFill="1" applyBorder="1"/>
    <xf numFmtId="0" fontId="20" fillId="0" borderId="3" xfId="0" applyFont="1" applyBorder="1" applyAlignment="1">
      <alignment horizontal="left" vertical="top"/>
    </xf>
    <xf numFmtId="164" fontId="21" fillId="0" borderId="3" xfId="0" applyNumberFormat="1" applyFont="1" applyBorder="1" applyAlignment="1">
      <alignment horizontal="right" vertical="center"/>
    </xf>
    <xf numFmtId="9" fontId="19" fillId="0" borderId="12" xfId="0" applyNumberFormat="1" applyFont="1" applyBorder="1"/>
    <xf numFmtId="3" fontId="21" fillId="0" borderId="7" xfId="0" applyNumberFormat="1" applyFont="1" applyBorder="1"/>
    <xf numFmtId="0" fontId="18" fillId="0" borderId="0" xfId="0" applyFont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vertical="center"/>
    </xf>
    <xf numFmtId="0" fontId="21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wrapText="1"/>
    </xf>
    <xf numFmtId="0" fontId="25" fillId="0" borderId="3" xfId="0" applyFont="1" applyBorder="1" applyAlignment="1">
      <alignment horizontal="left" vertical="top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164" fontId="12" fillId="2" borderId="9" xfId="0" applyNumberFormat="1" applyFont="1" applyFill="1" applyBorder="1" applyAlignment="1">
      <alignment horizontal="center" vertical="top" wrapText="1"/>
    </xf>
    <xf numFmtId="164" fontId="12" fillId="2" borderId="11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Процентный" xfId="1" builtinId="5"/>
    <cellStyle name="Процентный 3" xfId="2" xr:uid="{C3104456-DB3C-4199-877F-BD70F019BA86}"/>
  </cellStyles>
  <dxfs count="6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27516</xdr:rowOff>
    </xdr:from>
    <xdr:to>
      <xdr:col>1</xdr:col>
      <xdr:colOff>685801</xdr:colOff>
      <xdr:row>4</xdr:row>
      <xdr:rowOff>12297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516"/>
          <a:ext cx="838200" cy="458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27516</xdr:rowOff>
    </xdr:from>
    <xdr:to>
      <xdr:col>1</xdr:col>
      <xdr:colOff>685801</xdr:colOff>
      <xdr:row>4</xdr:row>
      <xdr:rowOff>12297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6624F65A-C965-49C0-B885-414A43BD6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516"/>
          <a:ext cx="838200" cy="47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25400</xdr:rowOff>
    </xdr:from>
    <xdr:to>
      <xdr:col>1</xdr:col>
      <xdr:colOff>702733</xdr:colOff>
      <xdr:row>4</xdr:row>
      <xdr:rowOff>14817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F931C859-6D1C-4D10-8DD1-B7B79111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25400"/>
          <a:ext cx="829733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51997</xdr:colOff>
      <xdr:row>0</xdr:row>
      <xdr:rowOff>24848</xdr:rowOff>
    </xdr:from>
    <xdr:to>
      <xdr:col>1</xdr:col>
      <xdr:colOff>737153</xdr:colOff>
      <xdr:row>3</xdr:row>
      <xdr:rowOff>119776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97" y="24848"/>
          <a:ext cx="792830" cy="46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57978</xdr:rowOff>
    </xdr:from>
    <xdr:to>
      <xdr:col>1</xdr:col>
      <xdr:colOff>707350</xdr:colOff>
      <xdr:row>3</xdr:row>
      <xdr:rowOff>115956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2D5F8D60-C56C-45E9-822C-A368EB69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96" y="57978"/>
          <a:ext cx="765328" cy="430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25BCB-5736-460A-BDE1-FD20ED8D6737}">
  <dimension ref="A1:F25"/>
  <sheetViews>
    <sheetView tabSelected="1" workbookViewId="0">
      <selection activeCell="B4" sqref="B4"/>
    </sheetView>
  </sheetViews>
  <sheetFormatPr defaultRowHeight="10.199999999999999" outlineLevelCol="1" x14ac:dyDescent="0.2"/>
  <cols>
    <col min="1" max="1" width="2.81640625" style="56" bestFit="1" customWidth="1"/>
    <col min="2" max="2" width="33.08984375" style="56" customWidth="1"/>
    <col min="3" max="3" width="70.90625" style="56" hidden="1" customWidth="1" outlineLevel="1"/>
    <col min="4" max="4" width="15.54296875" style="56" customWidth="1" collapsed="1"/>
    <col min="5" max="5" width="15.08984375" style="56" customWidth="1"/>
    <col min="6" max="6" width="19" style="56" customWidth="1"/>
    <col min="7" max="16384" width="8.7265625" style="47"/>
  </cols>
  <sheetData>
    <row r="1" spans="1:6" x14ac:dyDescent="0.2">
      <c r="A1" s="67" t="s">
        <v>275</v>
      </c>
      <c r="B1" s="67" t="s">
        <v>101</v>
      </c>
      <c r="C1" s="62" t="s">
        <v>107</v>
      </c>
      <c r="D1" s="62" t="s">
        <v>278</v>
      </c>
      <c r="E1" s="65" t="s">
        <v>276</v>
      </c>
      <c r="F1" s="63" t="s">
        <v>279</v>
      </c>
    </row>
    <row r="2" spans="1:6" x14ac:dyDescent="0.2">
      <c r="A2" s="67"/>
      <c r="B2" s="67"/>
      <c r="C2" s="63"/>
      <c r="D2" s="63"/>
      <c r="E2" s="65"/>
      <c r="F2" s="63"/>
    </row>
    <row r="3" spans="1:6" x14ac:dyDescent="0.2">
      <c r="A3" s="67"/>
      <c r="B3" s="67"/>
      <c r="C3" s="64"/>
      <c r="D3" s="64"/>
      <c r="E3" s="66"/>
      <c r="F3" s="64"/>
    </row>
    <row r="4" spans="1:6" x14ac:dyDescent="0.2">
      <c r="A4" s="48">
        <v>1</v>
      </c>
      <c r="B4" s="49" t="s">
        <v>124</v>
      </c>
      <c r="C4" s="49" t="s">
        <v>115</v>
      </c>
      <c r="D4" s="50">
        <v>2200</v>
      </c>
      <c r="E4" s="51">
        <v>0.3</v>
      </c>
      <c r="F4" s="52">
        <f>D4*(1-E4)</f>
        <v>1540</v>
      </c>
    </row>
    <row r="5" spans="1:6" x14ac:dyDescent="0.2">
      <c r="A5" s="48">
        <v>2</v>
      </c>
      <c r="B5" s="49" t="s">
        <v>125</v>
      </c>
      <c r="C5" s="49" t="s">
        <v>116</v>
      </c>
      <c r="D5" s="50">
        <f>D4*3</f>
        <v>6600</v>
      </c>
      <c r="E5" s="51">
        <v>0.3</v>
      </c>
      <c r="F5" s="52">
        <f t="shared" ref="F5:F12" si="0">D5*(1-E5)</f>
        <v>4620</v>
      </c>
    </row>
    <row r="6" spans="1:6" x14ac:dyDescent="0.2">
      <c r="A6" s="48">
        <v>3</v>
      </c>
      <c r="B6" s="49" t="s">
        <v>126</v>
      </c>
      <c r="C6" s="49" t="s">
        <v>117</v>
      </c>
      <c r="D6" s="50">
        <f>D4*12</f>
        <v>26400</v>
      </c>
      <c r="E6" s="51">
        <v>0.3</v>
      </c>
      <c r="F6" s="52">
        <f t="shared" si="0"/>
        <v>18480</v>
      </c>
    </row>
    <row r="7" spans="1:6" x14ac:dyDescent="0.2">
      <c r="A7" s="48">
        <v>4</v>
      </c>
      <c r="B7" s="49" t="s">
        <v>127</v>
      </c>
      <c r="C7" s="49" t="s">
        <v>118</v>
      </c>
      <c r="D7" s="50">
        <v>6800</v>
      </c>
      <c r="E7" s="51">
        <v>0.3</v>
      </c>
      <c r="F7" s="52">
        <f t="shared" si="0"/>
        <v>4760</v>
      </c>
    </row>
    <row r="8" spans="1:6" x14ac:dyDescent="0.2">
      <c r="A8" s="48">
        <v>5</v>
      </c>
      <c r="B8" s="49" t="s">
        <v>128</v>
      </c>
      <c r="C8" s="49" t="s">
        <v>119</v>
      </c>
      <c r="D8" s="50">
        <f>D7*3</f>
        <v>20400</v>
      </c>
      <c r="E8" s="51">
        <v>0.3</v>
      </c>
      <c r="F8" s="52">
        <f t="shared" si="0"/>
        <v>14280</v>
      </c>
    </row>
    <row r="9" spans="1:6" x14ac:dyDescent="0.2">
      <c r="A9" s="48">
        <v>6</v>
      </c>
      <c r="B9" s="49" t="s">
        <v>129</v>
      </c>
      <c r="C9" s="49" t="s">
        <v>120</v>
      </c>
      <c r="D9" s="50">
        <f>D7*12</f>
        <v>81600</v>
      </c>
      <c r="E9" s="51">
        <v>0.3</v>
      </c>
      <c r="F9" s="52">
        <f t="shared" si="0"/>
        <v>57120</v>
      </c>
    </row>
    <row r="10" spans="1:6" x14ac:dyDescent="0.2">
      <c r="A10" s="48">
        <v>7</v>
      </c>
      <c r="B10" s="49" t="s">
        <v>130</v>
      </c>
      <c r="C10" s="49" t="s">
        <v>121</v>
      </c>
      <c r="D10" s="50">
        <v>13400</v>
      </c>
      <c r="E10" s="51">
        <v>0.3</v>
      </c>
      <c r="F10" s="52">
        <f t="shared" si="0"/>
        <v>9380</v>
      </c>
    </row>
    <row r="11" spans="1:6" x14ac:dyDescent="0.2">
      <c r="A11" s="48">
        <v>8</v>
      </c>
      <c r="B11" s="49" t="s">
        <v>131</v>
      </c>
      <c r="C11" s="49" t="s">
        <v>122</v>
      </c>
      <c r="D11" s="50">
        <f>D10*3</f>
        <v>40200</v>
      </c>
      <c r="E11" s="51">
        <v>0.3</v>
      </c>
      <c r="F11" s="52">
        <f t="shared" si="0"/>
        <v>28140</v>
      </c>
    </row>
    <row r="12" spans="1:6" x14ac:dyDescent="0.2">
      <c r="A12" s="48">
        <v>9</v>
      </c>
      <c r="B12" s="49" t="s">
        <v>132</v>
      </c>
      <c r="C12" s="49" t="s">
        <v>123</v>
      </c>
      <c r="D12" s="50">
        <f>D10*12</f>
        <v>160800</v>
      </c>
      <c r="E12" s="51">
        <v>0.3</v>
      </c>
      <c r="F12" s="52">
        <f t="shared" si="0"/>
        <v>112560</v>
      </c>
    </row>
    <row r="13" spans="1:6" x14ac:dyDescent="0.2">
      <c r="A13" s="53"/>
      <c r="B13" s="53"/>
      <c r="C13" s="53"/>
      <c r="D13" s="53"/>
      <c r="E13" s="53"/>
      <c r="F13" s="53"/>
    </row>
    <row r="14" spans="1:6" x14ac:dyDescent="0.2">
      <c r="A14" s="54"/>
      <c r="B14" s="55" t="s">
        <v>277</v>
      </c>
    </row>
    <row r="16" spans="1:6" x14ac:dyDescent="0.2">
      <c r="B16" s="57" t="s">
        <v>280</v>
      </c>
      <c r="C16" s="57"/>
    </row>
    <row r="17" spans="2:3" x14ac:dyDescent="0.2">
      <c r="B17" s="57"/>
      <c r="C17" s="57"/>
    </row>
    <row r="18" spans="2:3" x14ac:dyDescent="0.2">
      <c r="B18" s="57"/>
      <c r="C18" s="57"/>
    </row>
    <row r="19" spans="2:3" x14ac:dyDescent="0.2">
      <c r="B19" s="57"/>
    </row>
    <row r="20" spans="2:3" x14ac:dyDescent="0.2">
      <c r="B20" s="58"/>
    </row>
    <row r="21" spans="2:3" x14ac:dyDescent="0.2">
      <c r="B21" s="59"/>
      <c r="C21" s="60"/>
    </row>
    <row r="23" spans="2:3" x14ac:dyDescent="0.2">
      <c r="B23" s="57"/>
    </row>
    <row r="25" spans="2:3" x14ac:dyDescent="0.2">
      <c r="B25" s="57"/>
    </row>
  </sheetData>
  <mergeCells count="6">
    <mergeCell ref="A1:A3"/>
    <mergeCell ref="B1:B3"/>
    <mergeCell ref="C1:C3"/>
    <mergeCell ref="D1:D3"/>
    <mergeCell ref="E1:E3"/>
    <mergeCell ref="F1:F3"/>
  </mergeCells>
  <conditionalFormatting sqref="E4:E12">
    <cfRule type="dataBar" priority="11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{FBE9AA2B-ADBA-425A-BFA8-97991538EAD6}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E9AA2B-ADBA-425A-BFA8-97991538EAD6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E4:E12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92" t="s">
        <v>85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6" ht="14.25" customHeight="1" x14ac:dyDescent="0.25">
      <c r="A2" s="93" t="s">
        <v>38</v>
      </c>
      <c r="B2" s="94" t="s">
        <v>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P2" s="95" t="s">
        <v>32</v>
      </c>
    </row>
    <row r="3" spans="1:16" ht="65.25" customHeight="1" x14ac:dyDescent="0.25">
      <c r="A3" s="93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95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3 L14:N16">
    <cfRule type="containsText" dxfId="5" priority="13" operator="containsText" text="НП">
      <formula>NOT(ISERROR(SEARCH("НП",B4)))</formula>
    </cfRule>
    <cfRule type="containsText" dxfId="4" priority="14" operator="containsText" text="Нет">
      <formula>NOT(ISERROR(SEARCH("Нет",B4)))</formula>
    </cfRule>
    <cfRule type="containsText" dxfId="3" priority="15" operator="containsText" text="да">
      <formula>NOT(ISERROR(SEARCH("да",B4)))</formula>
    </cfRule>
  </conditionalFormatting>
  <conditionalFormatting sqref="B14:K16">
    <cfRule type="containsText" dxfId="2" priority="10" operator="containsText" text="НП">
      <formula>NOT(ISERROR(SEARCH("НП",B14)))</formula>
    </cfRule>
    <cfRule type="containsText" dxfId="1" priority="11" operator="containsText" text="Нет">
      <formula>NOT(ISERROR(SEARCH("Нет",B14)))</formula>
    </cfRule>
    <cfRule type="containsText" dxfId="0" priority="12" operator="containsText" text="да">
      <formula>NOT(ISERROR(SEARCH("да",B14)))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2A6E-CBD4-420F-9E38-F8E4E9642ABB}">
  <dimension ref="A1:F52"/>
  <sheetViews>
    <sheetView workbookViewId="0">
      <selection activeCell="B4" sqref="B4"/>
    </sheetView>
  </sheetViews>
  <sheetFormatPr defaultRowHeight="10.199999999999999" outlineLevelCol="1" x14ac:dyDescent="0.2"/>
  <cols>
    <col min="1" max="1" width="2.81640625" style="56" bestFit="1" customWidth="1"/>
    <col min="2" max="2" width="33.08984375" style="56" customWidth="1"/>
    <col min="3" max="3" width="70.90625" style="56" hidden="1" customWidth="1" outlineLevel="1"/>
    <col min="4" max="4" width="15.54296875" style="56" customWidth="1" collapsed="1"/>
    <col min="5" max="5" width="15.08984375" style="56" customWidth="1"/>
    <col min="6" max="6" width="19" style="56" customWidth="1"/>
    <col min="7" max="16384" width="8.7265625" style="47"/>
  </cols>
  <sheetData>
    <row r="1" spans="1:6" x14ac:dyDescent="0.2">
      <c r="A1" s="67" t="s">
        <v>275</v>
      </c>
      <c r="B1" s="67" t="s">
        <v>101</v>
      </c>
      <c r="C1" s="62" t="s">
        <v>107</v>
      </c>
      <c r="D1" s="62" t="s">
        <v>278</v>
      </c>
      <c r="E1" s="65" t="s">
        <v>276</v>
      </c>
      <c r="F1" s="63" t="s">
        <v>279</v>
      </c>
    </row>
    <row r="2" spans="1:6" x14ac:dyDescent="0.2">
      <c r="A2" s="67"/>
      <c r="B2" s="67"/>
      <c r="C2" s="63"/>
      <c r="D2" s="63"/>
      <c r="E2" s="65"/>
      <c r="F2" s="63"/>
    </row>
    <row r="3" spans="1:6" x14ac:dyDescent="0.2">
      <c r="A3" s="67"/>
      <c r="B3" s="67"/>
      <c r="C3" s="64"/>
      <c r="D3" s="64"/>
      <c r="E3" s="66"/>
      <c r="F3" s="64"/>
    </row>
    <row r="4" spans="1:6" x14ac:dyDescent="0.2">
      <c r="A4" s="48"/>
      <c r="B4" s="49" t="s">
        <v>183</v>
      </c>
      <c r="C4" s="49" t="s">
        <v>184</v>
      </c>
      <c r="D4" s="50">
        <v>32600</v>
      </c>
      <c r="E4" s="51">
        <v>0.4</v>
      </c>
      <c r="F4" s="52">
        <f>D4*(1-E4)</f>
        <v>19560</v>
      </c>
    </row>
    <row r="5" spans="1:6" x14ac:dyDescent="0.2">
      <c r="A5" s="48"/>
      <c r="B5" s="49" t="s">
        <v>185</v>
      </c>
      <c r="C5" s="49" t="s">
        <v>186</v>
      </c>
      <c r="D5" s="50">
        <f>D4*3</f>
        <v>97800</v>
      </c>
      <c r="E5" s="51">
        <v>0.4</v>
      </c>
      <c r="F5" s="52">
        <f t="shared" ref="F5:F18" si="0">D5*(1-E5)</f>
        <v>58680</v>
      </c>
    </row>
    <row r="6" spans="1:6" x14ac:dyDescent="0.2">
      <c r="A6" s="48"/>
      <c r="B6" s="49" t="s">
        <v>187</v>
      </c>
      <c r="C6" s="49" t="s">
        <v>188</v>
      </c>
      <c r="D6" s="50">
        <f>D4*12</f>
        <v>391200</v>
      </c>
      <c r="E6" s="51">
        <v>0.4</v>
      </c>
      <c r="F6" s="52">
        <f t="shared" si="0"/>
        <v>234720</v>
      </c>
    </row>
    <row r="7" spans="1:6" x14ac:dyDescent="0.2">
      <c r="A7" s="48"/>
      <c r="B7" s="49" t="s">
        <v>189</v>
      </c>
      <c r="C7" s="49" t="s">
        <v>190</v>
      </c>
      <c r="D7" s="50">
        <v>57800</v>
      </c>
      <c r="E7" s="51">
        <v>0.4</v>
      </c>
      <c r="F7" s="52">
        <f t="shared" si="0"/>
        <v>34680</v>
      </c>
    </row>
    <row r="8" spans="1:6" x14ac:dyDescent="0.2">
      <c r="A8" s="48"/>
      <c r="B8" s="49" t="s">
        <v>191</v>
      </c>
      <c r="C8" s="49" t="s">
        <v>192</v>
      </c>
      <c r="D8" s="50">
        <f>D7*3</f>
        <v>173400</v>
      </c>
      <c r="E8" s="51">
        <v>0.4</v>
      </c>
      <c r="F8" s="52">
        <f t="shared" si="0"/>
        <v>104040</v>
      </c>
    </row>
    <row r="9" spans="1:6" x14ac:dyDescent="0.2">
      <c r="A9" s="48"/>
      <c r="B9" s="49" t="s">
        <v>193</v>
      </c>
      <c r="C9" s="49" t="s">
        <v>194</v>
      </c>
      <c r="D9" s="50">
        <f>D7*12</f>
        <v>693600</v>
      </c>
      <c r="E9" s="51">
        <v>0.4</v>
      </c>
      <c r="F9" s="52">
        <f t="shared" si="0"/>
        <v>416160</v>
      </c>
    </row>
    <row r="10" spans="1:6" x14ac:dyDescent="0.2">
      <c r="A10" s="48"/>
      <c r="B10" s="49" t="s">
        <v>195</v>
      </c>
      <c r="C10" s="49" t="s">
        <v>196</v>
      </c>
      <c r="D10" s="50">
        <v>96200</v>
      </c>
      <c r="E10" s="51">
        <v>0.4</v>
      </c>
      <c r="F10" s="52">
        <f t="shared" si="0"/>
        <v>57720</v>
      </c>
    </row>
    <row r="11" spans="1:6" x14ac:dyDescent="0.2">
      <c r="A11" s="48"/>
      <c r="B11" s="49" t="s">
        <v>197</v>
      </c>
      <c r="C11" s="49" t="s">
        <v>198</v>
      </c>
      <c r="D11" s="50">
        <f>D10*3</f>
        <v>288600</v>
      </c>
      <c r="E11" s="51">
        <v>0.4</v>
      </c>
      <c r="F11" s="52">
        <f t="shared" si="0"/>
        <v>173160</v>
      </c>
    </row>
    <row r="12" spans="1:6" x14ac:dyDescent="0.2">
      <c r="A12" s="48"/>
      <c r="B12" s="49" t="s">
        <v>199</v>
      </c>
      <c r="C12" s="49" t="s">
        <v>200</v>
      </c>
      <c r="D12" s="50">
        <f>D10*12</f>
        <v>1154400</v>
      </c>
      <c r="E12" s="51">
        <v>0.4</v>
      </c>
      <c r="F12" s="52">
        <f t="shared" si="0"/>
        <v>692640</v>
      </c>
    </row>
    <row r="13" spans="1:6" x14ac:dyDescent="0.2">
      <c r="A13" s="48"/>
      <c r="B13" s="49" t="s">
        <v>201</v>
      </c>
      <c r="C13" s="49" t="s">
        <v>202</v>
      </c>
      <c r="D13" s="50">
        <v>192000</v>
      </c>
      <c r="E13" s="51">
        <v>0.4</v>
      </c>
      <c r="F13" s="52">
        <f t="shared" si="0"/>
        <v>115200</v>
      </c>
    </row>
    <row r="14" spans="1:6" x14ac:dyDescent="0.2">
      <c r="A14" s="48"/>
      <c r="B14" s="49" t="s">
        <v>203</v>
      </c>
      <c r="C14" s="49" t="s">
        <v>204</v>
      </c>
      <c r="D14" s="50">
        <f>D13*3</f>
        <v>576000</v>
      </c>
      <c r="E14" s="51">
        <v>0.4</v>
      </c>
      <c r="F14" s="52">
        <f t="shared" si="0"/>
        <v>345600</v>
      </c>
    </row>
    <row r="15" spans="1:6" x14ac:dyDescent="0.2">
      <c r="A15" s="48"/>
      <c r="B15" s="49" t="s">
        <v>205</v>
      </c>
      <c r="C15" s="49" t="s">
        <v>206</v>
      </c>
      <c r="D15" s="50">
        <f>D13*12</f>
        <v>2304000</v>
      </c>
      <c r="E15" s="51">
        <v>0.4</v>
      </c>
      <c r="F15" s="52">
        <f t="shared" si="0"/>
        <v>1382400</v>
      </c>
    </row>
    <row r="16" spans="1:6" x14ac:dyDescent="0.2">
      <c r="A16" s="48"/>
      <c r="B16" s="49" t="s">
        <v>207</v>
      </c>
      <c r="C16" s="49" t="s">
        <v>208</v>
      </c>
      <c r="D16" s="50">
        <v>288000</v>
      </c>
      <c r="E16" s="51">
        <v>0.4</v>
      </c>
      <c r="F16" s="52">
        <f t="shared" si="0"/>
        <v>172800</v>
      </c>
    </row>
    <row r="17" spans="1:6" x14ac:dyDescent="0.2">
      <c r="A17" s="48"/>
      <c r="B17" s="49" t="s">
        <v>209</v>
      </c>
      <c r="C17" s="49" t="s">
        <v>210</v>
      </c>
      <c r="D17" s="50">
        <f>D16*3</f>
        <v>864000</v>
      </c>
      <c r="E17" s="51">
        <v>0.4</v>
      </c>
      <c r="F17" s="52">
        <f t="shared" si="0"/>
        <v>518400</v>
      </c>
    </row>
    <row r="18" spans="1:6" x14ac:dyDescent="0.2">
      <c r="A18" s="48"/>
      <c r="B18" s="49" t="s">
        <v>211</v>
      </c>
      <c r="C18" s="49" t="s">
        <v>212</v>
      </c>
      <c r="D18" s="50">
        <f>D16*12</f>
        <v>3456000</v>
      </c>
      <c r="E18" s="51">
        <v>0.4</v>
      </c>
      <c r="F18" s="52">
        <f t="shared" si="0"/>
        <v>2073600</v>
      </c>
    </row>
    <row r="19" spans="1:6" x14ac:dyDescent="0.2">
      <c r="A19" s="48"/>
      <c r="B19" s="49" t="s">
        <v>213</v>
      </c>
      <c r="C19" s="49" t="s">
        <v>214</v>
      </c>
      <c r="D19" s="50">
        <v>384000</v>
      </c>
      <c r="E19" s="51">
        <v>0.4</v>
      </c>
      <c r="F19" s="52">
        <f>D19*(1-E19)</f>
        <v>230400</v>
      </c>
    </row>
    <row r="20" spans="1:6" x14ac:dyDescent="0.2">
      <c r="A20" s="48"/>
      <c r="B20" s="49" t="s">
        <v>215</v>
      </c>
      <c r="C20" s="49" t="s">
        <v>216</v>
      </c>
      <c r="D20" s="50">
        <f>D19*3</f>
        <v>1152000</v>
      </c>
      <c r="E20" s="51">
        <v>0.4</v>
      </c>
      <c r="F20" s="52">
        <f t="shared" ref="F20:F33" si="1">D20*(1-E20)</f>
        <v>691200</v>
      </c>
    </row>
    <row r="21" spans="1:6" x14ac:dyDescent="0.2">
      <c r="A21" s="48"/>
      <c r="B21" s="49" t="s">
        <v>217</v>
      </c>
      <c r="C21" s="49" t="s">
        <v>218</v>
      </c>
      <c r="D21" s="50">
        <f>D19*12</f>
        <v>4608000</v>
      </c>
      <c r="E21" s="51">
        <v>0.4</v>
      </c>
      <c r="F21" s="52">
        <f t="shared" si="1"/>
        <v>2764800</v>
      </c>
    </row>
    <row r="22" spans="1:6" x14ac:dyDescent="0.2">
      <c r="A22" s="48"/>
      <c r="B22" s="49" t="s">
        <v>219</v>
      </c>
      <c r="C22" s="49" t="s">
        <v>220</v>
      </c>
      <c r="D22" s="50">
        <v>481000</v>
      </c>
      <c r="E22" s="51">
        <v>0.4</v>
      </c>
      <c r="F22" s="52">
        <f t="shared" si="1"/>
        <v>288600</v>
      </c>
    </row>
    <row r="23" spans="1:6" x14ac:dyDescent="0.2">
      <c r="A23" s="48"/>
      <c r="B23" s="49" t="s">
        <v>221</v>
      </c>
      <c r="C23" s="49" t="s">
        <v>222</v>
      </c>
      <c r="D23" s="50">
        <f>D22*3</f>
        <v>1443000</v>
      </c>
      <c r="E23" s="51">
        <v>0.4</v>
      </c>
      <c r="F23" s="52">
        <f t="shared" si="1"/>
        <v>865800</v>
      </c>
    </row>
    <row r="24" spans="1:6" x14ac:dyDescent="0.2">
      <c r="A24" s="48"/>
      <c r="B24" s="49" t="s">
        <v>223</v>
      </c>
      <c r="C24" s="49" t="s">
        <v>224</v>
      </c>
      <c r="D24" s="50">
        <f>D22*12</f>
        <v>5772000</v>
      </c>
      <c r="E24" s="51">
        <v>0.4</v>
      </c>
      <c r="F24" s="52">
        <f t="shared" si="1"/>
        <v>3463200</v>
      </c>
    </row>
    <row r="25" spans="1:6" x14ac:dyDescent="0.2">
      <c r="A25" s="48"/>
      <c r="B25" s="49" t="s">
        <v>225</v>
      </c>
      <c r="C25" s="49" t="s">
        <v>226</v>
      </c>
      <c r="D25" s="50">
        <v>578000</v>
      </c>
      <c r="E25" s="51">
        <v>0.4</v>
      </c>
      <c r="F25" s="52">
        <f t="shared" si="1"/>
        <v>346800</v>
      </c>
    </row>
    <row r="26" spans="1:6" x14ac:dyDescent="0.2">
      <c r="A26" s="48"/>
      <c r="B26" s="49" t="s">
        <v>227</v>
      </c>
      <c r="C26" s="49" t="s">
        <v>228</v>
      </c>
      <c r="D26" s="50">
        <f>D25*3</f>
        <v>1734000</v>
      </c>
      <c r="E26" s="51">
        <v>0.4</v>
      </c>
      <c r="F26" s="52">
        <f t="shared" si="1"/>
        <v>1040400</v>
      </c>
    </row>
    <row r="27" spans="1:6" x14ac:dyDescent="0.2">
      <c r="A27" s="48"/>
      <c r="B27" s="49" t="s">
        <v>229</v>
      </c>
      <c r="C27" s="49" t="s">
        <v>230</v>
      </c>
      <c r="D27" s="50">
        <f>D25*12</f>
        <v>6936000</v>
      </c>
      <c r="E27" s="51">
        <v>0.4</v>
      </c>
      <c r="F27" s="52">
        <f t="shared" si="1"/>
        <v>4161600</v>
      </c>
    </row>
    <row r="28" spans="1:6" x14ac:dyDescent="0.2">
      <c r="A28" s="48"/>
      <c r="B28" s="49" t="s">
        <v>231</v>
      </c>
      <c r="C28" s="49" t="s">
        <v>232</v>
      </c>
      <c r="D28" s="50">
        <v>674000</v>
      </c>
      <c r="E28" s="51">
        <v>0.4</v>
      </c>
      <c r="F28" s="52">
        <f t="shared" si="1"/>
        <v>404400</v>
      </c>
    </row>
    <row r="29" spans="1:6" x14ac:dyDescent="0.2">
      <c r="A29" s="48"/>
      <c r="B29" s="49" t="s">
        <v>233</v>
      </c>
      <c r="C29" s="49" t="s">
        <v>234</v>
      </c>
      <c r="D29" s="50">
        <f>D28*3</f>
        <v>2022000</v>
      </c>
      <c r="E29" s="51">
        <v>0.4</v>
      </c>
      <c r="F29" s="52">
        <f t="shared" si="1"/>
        <v>1213200</v>
      </c>
    </row>
    <row r="30" spans="1:6" x14ac:dyDescent="0.2">
      <c r="A30" s="48"/>
      <c r="B30" s="49" t="s">
        <v>235</v>
      </c>
      <c r="C30" s="49" t="s">
        <v>236</v>
      </c>
      <c r="D30" s="50">
        <f>D28*12</f>
        <v>8088000</v>
      </c>
      <c r="E30" s="51">
        <v>0.4</v>
      </c>
      <c r="F30" s="52">
        <f t="shared" si="1"/>
        <v>4852800</v>
      </c>
    </row>
    <row r="31" spans="1:6" x14ac:dyDescent="0.2">
      <c r="A31" s="48"/>
      <c r="B31" s="49" t="s">
        <v>237</v>
      </c>
      <c r="C31" s="49" t="s">
        <v>238</v>
      </c>
      <c r="D31" s="50">
        <v>770000</v>
      </c>
      <c r="E31" s="51">
        <v>0.4</v>
      </c>
      <c r="F31" s="52">
        <f t="shared" si="1"/>
        <v>462000</v>
      </c>
    </row>
    <row r="32" spans="1:6" x14ac:dyDescent="0.2">
      <c r="A32" s="48"/>
      <c r="B32" s="49" t="s">
        <v>239</v>
      </c>
      <c r="C32" s="49" t="s">
        <v>240</v>
      </c>
      <c r="D32" s="50">
        <f>D31*3</f>
        <v>2310000</v>
      </c>
      <c r="E32" s="51">
        <v>0.4</v>
      </c>
      <c r="F32" s="52">
        <f t="shared" si="1"/>
        <v>1386000</v>
      </c>
    </row>
    <row r="33" spans="1:6" x14ac:dyDescent="0.2">
      <c r="A33" s="48"/>
      <c r="B33" s="49" t="s">
        <v>241</v>
      </c>
      <c r="C33" s="49" t="s">
        <v>242</v>
      </c>
      <c r="D33" s="50">
        <f>D31*12</f>
        <v>9240000</v>
      </c>
      <c r="E33" s="51">
        <v>0.4</v>
      </c>
      <c r="F33" s="52">
        <f t="shared" si="1"/>
        <v>5544000</v>
      </c>
    </row>
    <row r="34" spans="1:6" x14ac:dyDescent="0.2">
      <c r="A34" s="48"/>
      <c r="B34" s="49" t="s">
        <v>243</v>
      </c>
      <c r="C34" s="49" t="s">
        <v>244</v>
      </c>
      <c r="D34" s="50">
        <v>866000</v>
      </c>
      <c r="E34" s="51">
        <v>0.4</v>
      </c>
      <c r="F34" s="52">
        <f>D34*(1-E34)</f>
        <v>519600</v>
      </c>
    </row>
    <row r="35" spans="1:6" x14ac:dyDescent="0.2">
      <c r="A35" s="48"/>
      <c r="B35" s="49" t="s">
        <v>245</v>
      </c>
      <c r="C35" s="49" t="s">
        <v>246</v>
      </c>
      <c r="D35" s="50">
        <f>D34*3</f>
        <v>2598000</v>
      </c>
      <c r="E35" s="51">
        <v>0.4</v>
      </c>
      <c r="F35" s="52">
        <f t="shared" ref="F35:F39" si="2">D35*(1-E35)</f>
        <v>1558800</v>
      </c>
    </row>
    <row r="36" spans="1:6" x14ac:dyDescent="0.2">
      <c r="A36" s="48"/>
      <c r="B36" s="49" t="s">
        <v>247</v>
      </c>
      <c r="C36" s="49" t="s">
        <v>248</v>
      </c>
      <c r="D36" s="50">
        <f>D34*12</f>
        <v>10392000</v>
      </c>
      <c r="E36" s="51">
        <v>0.4</v>
      </c>
      <c r="F36" s="52">
        <f t="shared" si="2"/>
        <v>6235200</v>
      </c>
    </row>
    <row r="37" spans="1:6" x14ac:dyDescent="0.2">
      <c r="A37" s="48"/>
      <c r="B37" s="49" t="s">
        <v>249</v>
      </c>
      <c r="C37" s="49" t="s">
        <v>250</v>
      </c>
      <c r="D37" s="50">
        <v>962000</v>
      </c>
      <c r="E37" s="51">
        <v>0.4</v>
      </c>
      <c r="F37" s="52">
        <f t="shared" si="2"/>
        <v>577200</v>
      </c>
    </row>
    <row r="38" spans="1:6" x14ac:dyDescent="0.2">
      <c r="A38" s="48"/>
      <c r="B38" s="49" t="s">
        <v>251</v>
      </c>
      <c r="C38" s="49" t="s">
        <v>252</v>
      </c>
      <c r="D38" s="50">
        <f>D37*3</f>
        <v>2886000</v>
      </c>
      <c r="E38" s="51">
        <v>0.4</v>
      </c>
      <c r="F38" s="52">
        <f t="shared" si="2"/>
        <v>1731600</v>
      </c>
    </row>
    <row r="39" spans="1:6" x14ac:dyDescent="0.2">
      <c r="A39" s="48"/>
      <c r="B39" s="49" t="s">
        <v>253</v>
      </c>
      <c r="C39" s="49" t="s">
        <v>254</v>
      </c>
      <c r="D39" s="50">
        <f>D37*12</f>
        <v>11544000</v>
      </c>
      <c r="E39" s="51">
        <v>0.4</v>
      </c>
      <c r="F39" s="52">
        <f t="shared" si="2"/>
        <v>6926400</v>
      </c>
    </row>
    <row r="40" spans="1:6" x14ac:dyDescent="0.2">
      <c r="A40" s="53"/>
      <c r="B40" s="53"/>
      <c r="C40" s="53"/>
      <c r="D40" s="53"/>
      <c r="E40" s="53"/>
      <c r="F40" s="53"/>
    </row>
    <row r="41" spans="1:6" x14ac:dyDescent="0.2">
      <c r="A41" s="54"/>
      <c r="B41" s="55" t="s">
        <v>277</v>
      </c>
    </row>
    <row r="43" spans="1:6" x14ac:dyDescent="0.2">
      <c r="B43" s="57" t="s">
        <v>280</v>
      </c>
      <c r="C43" s="57"/>
    </row>
    <row r="44" spans="1:6" x14ac:dyDescent="0.2">
      <c r="B44" s="57"/>
      <c r="C44" s="57"/>
    </row>
    <row r="45" spans="1:6" x14ac:dyDescent="0.2">
      <c r="B45" s="57"/>
      <c r="C45" s="57"/>
    </row>
    <row r="46" spans="1:6" x14ac:dyDescent="0.2">
      <c r="B46" s="57"/>
    </row>
    <row r="47" spans="1:6" x14ac:dyDescent="0.2">
      <c r="B47" s="58"/>
    </row>
    <row r="48" spans="1:6" x14ac:dyDescent="0.2">
      <c r="B48" s="59"/>
      <c r="C48" s="60"/>
    </row>
    <row r="50" spans="2:2" x14ac:dyDescent="0.2">
      <c r="B50" s="57"/>
    </row>
    <row r="52" spans="2:2" x14ac:dyDescent="0.2">
      <c r="B52" s="57"/>
    </row>
  </sheetData>
  <mergeCells count="6">
    <mergeCell ref="A1:A3"/>
    <mergeCell ref="B1:B3"/>
    <mergeCell ref="C1:C3"/>
    <mergeCell ref="D1:D3"/>
    <mergeCell ref="E1:E3"/>
    <mergeCell ref="F1:F3"/>
  </mergeCells>
  <conditionalFormatting sqref="E4:E39">
    <cfRule type="dataBar" priority="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{0B38A1CF-EAA1-4234-8A3E-34DA912A44E5}</x14:id>
        </ext>
      </extLst>
    </cfRule>
  </conditionalFormatting>
  <pageMargins left="0.7" right="0.7" top="0.75" bottom="0.75" header="0.3" footer="0.3"/>
  <pageSetup paperSize="256" orientation="portrait" horizontalDpi="203" verticalDpi="20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38A1CF-EAA1-4234-8A3E-34DA912A44E5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E4:E39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5.54296875" style="13" customWidth="1"/>
    <col min="3" max="3" width="65.6328125" style="13" hidden="1" customWidth="1" outlineLevel="1"/>
    <col min="4" max="4" width="10.6328125" style="14" customWidth="1" collapsed="1"/>
    <col min="5" max="5" width="10.6328125" style="14" customWidth="1"/>
    <col min="6" max="6" width="12.36328125" style="14" customWidth="1"/>
    <col min="7" max="19" width="8.81640625" style="13" customWidth="1"/>
    <col min="20" max="16384" width="8.81640625" style="13"/>
  </cols>
  <sheetData>
    <row r="1" spans="1:6" s="12" customFormat="1" ht="9.75" customHeight="1" x14ac:dyDescent="0.25">
      <c r="A1" s="70" t="s">
        <v>102</v>
      </c>
      <c r="B1" s="71"/>
      <c r="C1" s="71"/>
      <c r="D1" s="71"/>
      <c r="E1" s="71"/>
      <c r="F1" s="71"/>
    </row>
    <row r="2" spans="1:6" s="12" customFormat="1" ht="9.75" customHeight="1" x14ac:dyDescent="0.25">
      <c r="A2" s="72"/>
      <c r="B2" s="73"/>
      <c r="C2" s="73"/>
      <c r="D2" s="73"/>
      <c r="E2" s="73"/>
      <c r="F2" s="73"/>
    </row>
    <row r="3" spans="1:6" s="12" customFormat="1" ht="9.75" customHeight="1" x14ac:dyDescent="0.25">
      <c r="A3" s="72"/>
      <c r="B3" s="73"/>
      <c r="C3" s="73"/>
      <c r="D3" s="73"/>
      <c r="E3" s="73"/>
      <c r="F3" s="73"/>
    </row>
    <row r="4" spans="1:6" ht="9.75" customHeight="1" x14ac:dyDescent="0.25">
      <c r="A4" s="74"/>
      <c r="B4" s="75"/>
      <c r="C4" s="75"/>
      <c r="D4" s="75"/>
      <c r="E4" s="75"/>
      <c r="F4" s="75"/>
    </row>
    <row r="5" spans="1:6" s="12" customFormat="1" ht="21.75" customHeight="1" x14ac:dyDescent="0.25">
      <c r="A5" s="26"/>
      <c r="B5" s="76" t="s">
        <v>101</v>
      </c>
      <c r="C5" s="76" t="s">
        <v>107</v>
      </c>
      <c r="D5" s="68" t="s">
        <v>113</v>
      </c>
      <c r="E5" s="68" t="s">
        <v>111</v>
      </c>
      <c r="F5" s="68" t="s">
        <v>114</v>
      </c>
    </row>
    <row r="6" spans="1:6" s="12" customFormat="1" ht="25.95" customHeight="1" x14ac:dyDescent="0.25">
      <c r="A6" s="27"/>
      <c r="B6" s="77"/>
      <c r="C6" s="77"/>
      <c r="D6" s="69"/>
      <c r="E6" s="69"/>
      <c r="F6" s="69"/>
    </row>
    <row r="7" spans="1:6" ht="10.199999999999999" x14ac:dyDescent="0.25">
      <c r="A7" s="40"/>
      <c r="B7" s="25" t="s">
        <v>106</v>
      </c>
      <c r="C7" s="25"/>
      <c r="D7" s="41"/>
      <c r="E7" s="41"/>
      <c r="F7" s="41"/>
    </row>
    <row r="8" spans="1:6" ht="9.75" customHeight="1" x14ac:dyDescent="0.25">
      <c r="A8" s="11"/>
      <c r="B8" s="11" t="s">
        <v>124</v>
      </c>
      <c r="C8" s="11" t="s">
        <v>115</v>
      </c>
      <c r="D8" s="34">
        <v>2200</v>
      </c>
      <c r="E8" s="36">
        <v>0</v>
      </c>
      <c r="F8" s="34">
        <v>2200</v>
      </c>
    </row>
    <row r="9" spans="1:6" ht="9.75" customHeight="1" x14ac:dyDescent="0.25">
      <c r="A9" s="11"/>
      <c r="B9" s="11" t="s">
        <v>125</v>
      </c>
      <c r="C9" s="11" t="s">
        <v>116</v>
      </c>
      <c r="D9" s="34">
        <f>D8*3</f>
        <v>6600</v>
      </c>
      <c r="E9" s="36">
        <v>0</v>
      </c>
      <c r="F9" s="34">
        <v>6600</v>
      </c>
    </row>
    <row r="10" spans="1:6" ht="9.75" customHeight="1" x14ac:dyDescent="0.2">
      <c r="A10" s="11"/>
      <c r="B10" s="11" t="s">
        <v>126</v>
      </c>
      <c r="C10" s="11" t="s">
        <v>117</v>
      </c>
      <c r="D10" s="34">
        <f>D8*12</f>
        <v>26400</v>
      </c>
      <c r="E10" s="33">
        <f t="shared" ref="E10" si="0">F10/D10-1</f>
        <v>-0.19999999999999996</v>
      </c>
      <c r="F10" s="34">
        <f>D10*0.8</f>
        <v>21120</v>
      </c>
    </row>
    <row r="11" spans="1:6" ht="9.75" customHeight="1" x14ac:dyDescent="0.25">
      <c r="A11" s="11"/>
      <c r="B11" s="11" t="s">
        <v>127</v>
      </c>
      <c r="C11" s="11" t="s">
        <v>118</v>
      </c>
      <c r="D11" s="34">
        <v>6800</v>
      </c>
      <c r="E11" s="36">
        <v>0</v>
      </c>
      <c r="F11" s="34">
        <f>D11</f>
        <v>6800</v>
      </c>
    </row>
    <row r="12" spans="1:6" ht="9.75" customHeight="1" x14ac:dyDescent="0.25">
      <c r="A12" s="11"/>
      <c r="B12" s="11" t="s">
        <v>128</v>
      </c>
      <c r="C12" s="11" t="s">
        <v>119</v>
      </c>
      <c r="D12" s="34">
        <f>D11*3</f>
        <v>20400</v>
      </c>
      <c r="E12" s="36">
        <v>0</v>
      </c>
      <c r="F12" s="34">
        <f>D12</f>
        <v>20400</v>
      </c>
    </row>
    <row r="13" spans="1:6" ht="9.75" customHeight="1" x14ac:dyDescent="0.2">
      <c r="A13" s="11"/>
      <c r="B13" s="11" t="s">
        <v>129</v>
      </c>
      <c r="C13" s="11" t="s">
        <v>120</v>
      </c>
      <c r="D13" s="34">
        <f>D11*12</f>
        <v>81600</v>
      </c>
      <c r="E13" s="33">
        <f t="shared" ref="E13" si="1">F13/D13-1</f>
        <v>-0.19999999999999996</v>
      </c>
      <c r="F13" s="34">
        <f>D13*0.8</f>
        <v>65280</v>
      </c>
    </row>
    <row r="14" spans="1:6" ht="9.75" customHeight="1" x14ac:dyDescent="0.25">
      <c r="A14" s="11"/>
      <c r="B14" s="11" t="s">
        <v>130</v>
      </c>
      <c r="C14" s="11" t="s">
        <v>121</v>
      </c>
      <c r="D14" s="34">
        <v>13400</v>
      </c>
      <c r="E14" s="36">
        <v>0</v>
      </c>
      <c r="F14" s="34">
        <f>D14</f>
        <v>13400</v>
      </c>
    </row>
    <row r="15" spans="1:6" ht="9.75" customHeight="1" x14ac:dyDescent="0.25">
      <c r="A15" s="11"/>
      <c r="B15" s="11" t="s">
        <v>131</v>
      </c>
      <c r="C15" s="11" t="s">
        <v>122</v>
      </c>
      <c r="D15" s="34">
        <f>D14*3</f>
        <v>40200</v>
      </c>
      <c r="E15" s="36">
        <v>0</v>
      </c>
      <c r="F15" s="34">
        <f>D15</f>
        <v>40200</v>
      </c>
    </row>
    <row r="16" spans="1:6" ht="9.75" customHeight="1" x14ac:dyDescent="0.2">
      <c r="A16" s="11"/>
      <c r="B16" s="11" t="s">
        <v>132</v>
      </c>
      <c r="C16" s="11" t="s">
        <v>123</v>
      </c>
      <c r="D16" s="34">
        <f>D14*12</f>
        <v>160800</v>
      </c>
      <c r="E16" s="33">
        <f t="shared" ref="E16" si="2">F16/D16-1</f>
        <v>-0.19999999999999996</v>
      </c>
      <c r="F16" s="34">
        <f>D16*0.8</f>
        <v>128640</v>
      </c>
    </row>
    <row r="19" spans="2:2" ht="9.75" customHeight="1" x14ac:dyDescent="0.25">
      <c r="B19" s="46"/>
    </row>
  </sheetData>
  <mergeCells count="6">
    <mergeCell ref="E5:E6"/>
    <mergeCell ref="F5:F6"/>
    <mergeCell ref="A1:F4"/>
    <mergeCell ref="D5:D6"/>
    <mergeCell ref="B5:B6"/>
    <mergeCell ref="C5:C6"/>
  </mergeCells>
  <phoneticPr fontId="15" type="noConversion"/>
  <conditionalFormatting sqref="E10">
    <cfRule type="dataBar" priority="1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{0DB8E70A-F19C-4B3B-AFE5-C83BDE11F6BC}</x14:id>
        </ext>
      </extLst>
    </cfRule>
  </conditionalFormatting>
  <conditionalFormatting sqref="E13">
    <cfRule type="dataBar" priority="2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{AC58096B-409D-4A80-ABE9-C5060D23D808}</x14:id>
        </ext>
      </extLst>
    </cfRule>
  </conditionalFormatting>
  <conditionalFormatting sqref="E16">
    <cfRule type="dataBar" priority="7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{4A67F984-5C5D-4439-B367-D6FFC3D25D64}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B8E70A-F19C-4B3B-AFE5-C83BDE11F6BC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AC58096B-409D-4A80-ABE9-C5060D23D808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4A67F984-5C5D-4439-B367-D6FFC3D25D6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87E3E-E3D6-488B-919C-85091390A66F}">
  <dimension ref="A1:F46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5.54296875" style="13" customWidth="1"/>
    <col min="3" max="3" width="65.6328125" style="13" hidden="1" customWidth="1" outlineLevel="1"/>
    <col min="4" max="4" width="10.6328125" style="14" customWidth="1" collapsed="1"/>
    <col min="5" max="5" width="10.6328125" style="14" customWidth="1"/>
    <col min="6" max="6" width="12.36328125" style="14" customWidth="1"/>
    <col min="7" max="19" width="8.81640625" style="13" customWidth="1"/>
    <col min="20" max="16384" width="8.81640625" style="13"/>
  </cols>
  <sheetData>
    <row r="1" spans="1:6" s="12" customFormat="1" ht="9.75" customHeight="1" x14ac:dyDescent="0.25">
      <c r="A1" s="70" t="s">
        <v>102</v>
      </c>
      <c r="B1" s="71"/>
      <c r="C1" s="71"/>
      <c r="D1" s="71"/>
      <c r="E1" s="71"/>
      <c r="F1" s="71"/>
    </row>
    <row r="2" spans="1:6" s="12" customFormat="1" ht="9.75" customHeight="1" x14ac:dyDescent="0.25">
      <c r="A2" s="72"/>
      <c r="B2" s="73"/>
      <c r="C2" s="73"/>
      <c r="D2" s="73"/>
      <c r="E2" s="73"/>
      <c r="F2" s="73"/>
    </row>
    <row r="3" spans="1:6" s="12" customFormat="1" ht="9.75" customHeight="1" x14ac:dyDescent="0.25">
      <c r="A3" s="72"/>
      <c r="B3" s="73"/>
      <c r="C3" s="73"/>
      <c r="D3" s="73"/>
      <c r="E3" s="73"/>
      <c r="F3" s="73"/>
    </row>
    <row r="4" spans="1:6" ht="9.75" customHeight="1" x14ac:dyDescent="0.25">
      <c r="A4" s="74"/>
      <c r="B4" s="75"/>
      <c r="C4" s="75"/>
      <c r="D4" s="75"/>
      <c r="E4" s="75"/>
      <c r="F4" s="75"/>
    </row>
    <row r="5" spans="1:6" s="12" customFormat="1" ht="21.75" customHeight="1" x14ac:dyDescent="0.25">
      <c r="A5" s="26"/>
      <c r="B5" s="76" t="s">
        <v>101</v>
      </c>
      <c r="C5" s="76" t="s">
        <v>107</v>
      </c>
      <c r="D5" s="68" t="s">
        <v>113</v>
      </c>
      <c r="E5" s="68" t="s">
        <v>111</v>
      </c>
      <c r="F5" s="68" t="s">
        <v>114</v>
      </c>
    </row>
    <row r="6" spans="1:6" s="12" customFormat="1" ht="25.95" customHeight="1" x14ac:dyDescent="0.25">
      <c r="A6" s="27"/>
      <c r="B6" s="77"/>
      <c r="C6" s="77"/>
      <c r="D6" s="69"/>
      <c r="E6" s="69"/>
      <c r="F6" s="69"/>
    </row>
    <row r="7" spans="1:6" ht="10.199999999999999" x14ac:dyDescent="0.25">
      <c r="A7" s="40"/>
      <c r="B7" s="25" t="s">
        <v>106</v>
      </c>
      <c r="C7" s="25"/>
      <c r="D7" s="41"/>
      <c r="E7" s="41"/>
      <c r="F7" s="41"/>
    </row>
    <row r="8" spans="1:6" ht="9.75" customHeight="1" x14ac:dyDescent="0.25">
      <c r="A8" s="11"/>
      <c r="B8" s="11" t="s">
        <v>183</v>
      </c>
      <c r="C8" s="11" t="s">
        <v>184</v>
      </c>
      <c r="D8" s="34">
        <v>32600</v>
      </c>
      <c r="E8" s="36">
        <v>0</v>
      </c>
      <c r="F8" s="34">
        <f>D8</f>
        <v>32600</v>
      </c>
    </row>
    <row r="9" spans="1:6" ht="9.75" customHeight="1" x14ac:dyDescent="0.25">
      <c r="A9" s="11"/>
      <c r="B9" s="11" t="s">
        <v>185</v>
      </c>
      <c r="C9" s="11" t="s">
        <v>186</v>
      </c>
      <c r="D9" s="34">
        <f>D8*3</f>
        <v>97800</v>
      </c>
      <c r="E9" s="36">
        <v>0</v>
      </c>
      <c r="F9" s="34">
        <f>D9</f>
        <v>97800</v>
      </c>
    </row>
    <row r="10" spans="1:6" ht="9.75" customHeight="1" x14ac:dyDescent="0.2">
      <c r="A10" s="11"/>
      <c r="B10" s="11" t="s">
        <v>187</v>
      </c>
      <c r="C10" s="11" t="s">
        <v>188</v>
      </c>
      <c r="D10" s="34">
        <f>D8*12</f>
        <v>391200</v>
      </c>
      <c r="E10" s="33">
        <f t="shared" ref="E10" si="0">F10/D10-1</f>
        <v>-0.19999999999999996</v>
      </c>
      <c r="F10" s="34">
        <f>D10*0.8</f>
        <v>312960</v>
      </c>
    </row>
    <row r="11" spans="1:6" ht="9.75" customHeight="1" x14ac:dyDescent="0.25">
      <c r="A11" s="11"/>
      <c r="B11" s="11" t="s">
        <v>189</v>
      </c>
      <c r="C11" s="11" t="s">
        <v>190</v>
      </c>
      <c r="D11" s="34">
        <v>57800</v>
      </c>
      <c r="E11" s="36">
        <v>0</v>
      </c>
      <c r="F11" s="34">
        <f>D11</f>
        <v>57800</v>
      </c>
    </row>
    <row r="12" spans="1:6" ht="9.75" customHeight="1" x14ac:dyDescent="0.25">
      <c r="A12" s="11"/>
      <c r="B12" s="11" t="s">
        <v>191</v>
      </c>
      <c r="C12" s="11" t="s">
        <v>192</v>
      </c>
      <c r="D12" s="34">
        <f>D11*3</f>
        <v>173400</v>
      </c>
      <c r="E12" s="36">
        <v>0</v>
      </c>
      <c r="F12" s="34">
        <f>D12</f>
        <v>173400</v>
      </c>
    </row>
    <row r="13" spans="1:6" ht="9.75" customHeight="1" x14ac:dyDescent="0.2">
      <c r="A13" s="11"/>
      <c r="B13" s="11" t="s">
        <v>193</v>
      </c>
      <c r="C13" s="11" t="s">
        <v>194</v>
      </c>
      <c r="D13" s="34">
        <f>D11*12</f>
        <v>693600</v>
      </c>
      <c r="E13" s="33">
        <f t="shared" ref="E13" si="1">F13/D13-1</f>
        <v>-0.19999999999999996</v>
      </c>
      <c r="F13" s="34">
        <f>D13*0.8</f>
        <v>554880</v>
      </c>
    </row>
    <row r="14" spans="1:6" ht="9.75" customHeight="1" x14ac:dyDescent="0.25">
      <c r="A14" s="11"/>
      <c r="B14" s="11" t="s">
        <v>195</v>
      </c>
      <c r="C14" s="11" t="s">
        <v>196</v>
      </c>
      <c r="D14" s="34">
        <v>96200</v>
      </c>
      <c r="E14" s="36">
        <v>0</v>
      </c>
      <c r="F14" s="34">
        <f>D14</f>
        <v>96200</v>
      </c>
    </row>
    <row r="15" spans="1:6" ht="9.75" customHeight="1" x14ac:dyDescent="0.25">
      <c r="A15" s="11"/>
      <c r="B15" s="11" t="s">
        <v>197</v>
      </c>
      <c r="C15" s="11" t="s">
        <v>198</v>
      </c>
      <c r="D15" s="34">
        <f>D14*3</f>
        <v>288600</v>
      </c>
      <c r="E15" s="36">
        <v>0</v>
      </c>
      <c r="F15" s="34">
        <f>D15</f>
        <v>288600</v>
      </c>
    </row>
    <row r="16" spans="1:6" ht="9.75" customHeight="1" x14ac:dyDescent="0.2">
      <c r="A16" s="11"/>
      <c r="B16" s="11" t="s">
        <v>199</v>
      </c>
      <c r="C16" s="11" t="s">
        <v>200</v>
      </c>
      <c r="D16" s="34">
        <f>D14*12</f>
        <v>1154400</v>
      </c>
      <c r="E16" s="33">
        <f t="shared" ref="E16" si="2">F16/D16-1</f>
        <v>-0.19999999999999996</v>
      </c>
      <c r="F16" s="34">
        <f>D16*0.8</f>
        <v>923520</v>
      </c>
    </row>
    <row r="17" spans="1:6" ht="9.75" customHeight="1" x14ac:dyDescent="0.25">
      <c r="A17" s="11"/>
      <c r="B17" s="11" t="s">
        <v>201</v>
      </c>
      <c r="C17" s="11" t="s">
        <v>202</v>
      </c>
      <c r="D17" s="34">
        <v>192000</v>
      </c>
      <c r="E17" s="36">
        <v>0</v>
      </c>
      <c r="F17" s="34">
        <f>D17</f>
        <v>192000</v>
      </c>
    </row>
    <row r="18" spans="1:6" ht="9.75" customHeight="1" x14ac:dyDescent="0.25">
      <c r="A18" s="11"/>
      <c r="B18" s="11" t="s">
        <v>203</v>
      </c>
      <c r="C18" s="11" t="s">
        <v>204</v>
      </c>
      <c r="D18" s="34">
        <f>D17*3</f>
        <v>576000</v>
      </c>
      <c r="E18" s="36">
        <v>0</v>
      </c>
      <c r="F18" s="34">
        <f>D18</f>
        <v>576000</v>
      </c>
    </row>
    <row r="19" spans="1:6" ht="9.75" customHeight="1" x14ac:dyDescent="0.2">
      <c r="A19" s="11"/>
      <c r="B19" s="11" t="s">
        <v>205</v>
      </c>
      <c r="C19" s="11" t="s">
        <v>206</v>
      </c>
      <c r="D19" s="34">
        <f>D17*12</f>
        <v>2304000</v>
      </c>
      <c r="E19" s="33">
        <f t="shared" ref="E19" si="3">F19/D19-1</f>
        <v>-0.19999999999999996</v>
      </c>
      <c r="F19" s="34">
        <f>D19*0.8</f>
        <v>1843200</v>
      </c>
    </row>
    <row r="20" spans="1:6" ht="9.75" customHeight="1" x14ac:dyDescent="0.25">
      <c r="A20" s="11"/>
      <c r="B20" s="11" t="s">
        <v>207</v>
      </c>
      <c r="C20" s="11" t="s">
        <v>208</v>
      </c>
      <c r="D20" s="34">
        <v>288000</v>
      </c>
      <c r="E20" s="36">
        <v>0</v>
      </c>
      <c r="F20" s="34">
        <f>D20</f>
        <v>288000</v>
      </c>
    </row>
    <row r="21" spans="1:6" ht="9.75" customHeight="1" x14ac:dyDescent="0.25">
      <c r="A21" s="11"/>
      <c r="B21" s="11" t="s">
        <v>209</v>
      </c>
      <c r="C21" s="11" t="s">
        <v>210</v>
      </c>
      <c r="D21" s="34">
        <f>D20*3</f>
        <v>864000</v>
      </c>
      <c r="E21" s="36">
        <v>0</v>
      </c>
      <c r="F21" s="34">
        <f>D21</f>
        <v>864000</v>
      </c>
    </row>
    <row r="22" spans="1:6" ht="9.75" customHeight="1" x14ac:dyDescent="0.2">
      <c r="A22" s="11"/>
      <c r="B22" s="11" t="s">
        <v>211</v>
      </c>
      <c r="C22" s="11" t="s">
        <v>212</v>
      </c>
      <c r="D22" s="34">
        <f>D20*12</f>
        <v>3456000</v>
      </c>
      <c r="E22" s="33">
        <f t="shared" ref="E22" si="4">F22/D22-1</f>
        <v>-0.19999999999999996</v>
      </c>
      <c r="F22" s="34">
        <f>D22*0.8</f>
        <v>2764800</v>
      </c>
    </row>
    <row r="23" spans="1:6" ht="9.75" customHeight="1" x14ac:dyDescent="0.25">
      <c r="A23" s="11"/>
      <c r="B23" s="11" t="s">
        <v>213</v>
      </c>
      <c r="C23" s="11" t="s">
        <v>214</v>
      </c>
      <c r="D23" s="34">
        <v>384000</v>
      </c>
      <c r="E23" s="36">
        <v>0</v>
      </c>
      <c r="F23" s="34">
        <f>D23</f>
        <v>384000</v>
      </c>
    </row>
    <row r="24" spans="1:6" ht="9.75" customHeight="1" x14ac:dyDescent="0.25">
      <c r="A24" s="11"/>
      <c r="B24" s="11" t="s">
        <v>215</v>
      </c>
      <c r="C24" s="11" t="s">
        <v>216</v>
      </c>
      <c r="D24" s="34">
        <f>D23*3</f>
        <v>1152000</v>
      </c>
      <c r="E24" s="36">
        <v>0</v>
      </c>
      <c r="F24" s="34">
        <f>D24</f>
        <v>1152000</v>
      </c>
    </row>
    <row r="25" spans="1:6" ht="9.75" customHeight="1" x14ac:dyDescent="0.2">
      <c r="A25" s="11"/>
      <c r="B25" s="11" t="s">
        <v>217</v>
      </c>
      <c r="C25" s="11" t="s">
        <v>218</v>
      </c>
      <c r="D25" s="34">
        <f>D23*12</f>
        <v>4608000</v>
      </c>
      <c r="E25" s="33">
        <f t="shared" ref="E25" si="5">F25/D25-1</f>
        <v>-0.19999999999999996</v>
      </c>
      <c r="F25" s="34">
        <f>D25*0.8</f>
        <v>3686400</v>
      </c>
    </row>
    <row r="26" spans="1:6" ht="9.75" customHeight="1" x14ac:dyDescent="0.25">
      <c r="A26" s="11"/>
      <c r="B26" s="11" t="s">
        <v>219</v>
      </c>
      <c r="C26" s="11" t="s">
        <v>220</v>
      </c>
      <c r="D26" s="34">
        <v>481000</v>
      </c>
      <c r="E26" s="36">
        <v>0</v>
      </c>
      <c r="F26" s="34">
        <f>D26</f>
        <v>481000</v>
      </c>
    </row>
    <row r="27" spans="1:6" ht="9.75" customHeight="1" x14ac:dyDescent="0.25">
      <c r="A27" s="11"/>
      <c r="B27" s="11" t="s">
        <v>221</v>
      </c>
      <c r="C27" s="11" t="s">
        <v>222</v>
      </c>
      <c r="D27" s="34">
        <f>D26*3</f>
        <v>1443000</v>
      </c>
      <c r="E27" s="36">
        <v>0</v>
      </c>
      <c r="F27" s="34">
        <f>D27</f>
        <v>1443000</v>
      </c>
    </row>
    <row r="28" spans="1:6" ht="9.75" customHeight="1" x14ac:dyDescent="0.2">
      <c r="A28" s="11"/>
      <c r="B28" s="11" t="s">
        <v>223</v>
      </c>
      <c r="C28" s="11" t="s">
        <v>224</v>
      </c>
      <c r="D28" s="34">
        <f>D26*12</f>
        <v>5772000</v>
      </c>
      <c r="E28" s="33">
        <f t="shared" ref="E28" si="6">F28/D28-1</f>
        <v>-0.19999999999999996</v>
      </c>
      <c r="F28" s="34">
        <f>D28*0.8</f>
        <v>4617600</v>
      </c>
    </row>
    <row r="29" spans="1:6" ht="9.75" customHeight="1" x14ac:dyDescent="0.25">
      <c r="A29" s="11"/>
      <c r="B29" s="11" t="s">
        <v>225</v>
      </c>
      <c r="C29" s="11" t="s">
        <v>226</v>
      </c>
      <c r="D29" s="34">
        <v>578000</v>
      </c>
      <c r="E29" s="36">
        <v>0</v>
      </c>
      <c r="F29" s="34">
        <f>D29</f>
        <v>578000</v>
      </c>
    </row>
    <row r="30" spans="1:6" ht="9.75" customHeight="1" x14ac:dyDescent="0.25">
      <c r="A30" s="11"/>
      <c r="B30" s="11" t="s">
        <v>227</v>
      </c>
      <c r="C30" s="11" t="s">
        <v>228</v>
      </c>
      <c r="D30" s="34">
        <f>D29*3</f>
        <v>1734000</v>
      </c>
      <c r="E30" s="36">
        <v>0</v>
      </c>
      <c r="F30" s="34">
        <f>D30</f>
        <v>1734000</v>
      </c>
    </row>
    <row r="31" spans="1:6" ht="9.75" customHeight="1" x14ac:dyDescent="0.2">
      <c r="A31" s="11"/>
      <c r="B31" s="11" t="s">
        <v>229</v>
      </c>
      <c r="C31" s="11" t="s">
        <v>230</v>
      </c>
      <c r="D31" s="34">
        <f>D29*12</f>
        <v>6936000</v>
      </c>
      <c r="E31" s="33">
        <f t="shared" ref="E31" si="7">F31/D31-1</f>
        <v>-0.19999999999999996</v>
      </c>
      <c r="F31" s="34">
        <f>D31*0.8</f>
        <v>5548800</v>
      </c>
    </row>
    <row r="32" spans="1:6" ht="9.75" customHeight="1" x14ac:dyDescent="0.25">
      <c r="A32" s="11"/>
      <c r="B32" s="11" t="s">
        <v>231</v>
      </c>
      <c r="C32" s="11" t="s">
        <v>232</v>
      </c>
      <c r="D32" s="34">
        <v>674000</v>
      </c>
      <c r="E32" s="36">
        <v>0</v>
      </c>
      <c r="F32" s="34">
        <f>D32</f>
        <v>674000</v>
      </c>
    </row>
    <row r="33" spans="1:6" ht="9.75" customHeight="1" x14ac:dyDescent="0.25">
      <c r="A33" s="11"/>
      <c r="B33" s="11" t="s">
        <v>233</v>
      </c>
      <c r="C33" s="11" t="s">
        <v>234</v>
      </c>
      <c r="D33" s="34">
        <f>D32*3</f>
        <v>2022000</v>
      </c>
      <c r="E33" s="36">
        <v>0</v>
      </c>
      <c r="F33" s="34">
        <f>D33</f>
        <v>2022000</v>
      </c>
    </row>
    <row r="34" spans="1:6" ht="9.75" customHeight="1" x14ac:dyDescent="0.2">
      <c r="A34" s="11"/>
      <c r="B34" s="11" t="s">
        <v>235</v>
      </c>
      <c r="C34" s="11" t="s">
        <v>236</v>
      </c>
      <c r="D34" s="34">
        <f>D32*12</f>
        <v>8088000</v>
      </c>
      <c r="E34" s="33">
        <f t="shared" ref="E34" si="8">F34/D34-1</f>
        <v>-0.19999999999999996</v>
      </c>
      <c r="F34" s="34">
        <f>D34*0.8</f>
        <v>6470400</v>
      </c>
    </row>
    <row r="35" spans="1:6" ht="9.75" customHeight="1" x14ac:dyDescent="0.25">
      <c r="A35" s="11"/>
      <c r="B35" s="11" t="s">
        <v>237</v>
      </c>
      <c r="C35" s="11" t="s">
        <v>238</v>
      </c>
      <c r="D35" s="34">
        <v>770000</v>
      </c>
      <c r="E35" s="36">
        <v>0</v>
      </c>
      <c r="F35" s="34">
        <f>D35</f>
        <v>770000</v>
      </c>
    </row>
    <row r="36" spans="1:6" ht="9.75" customHeight="1" x14ac:dyDescent="0.25">
      <c r="A36" s="11"/>
      <c r="B36" s="11" t="s">
        <v>239</v>
      </c>
      <c r="C36" s="11" t="s">
        <v>240</v>
      </c>
      <c r="D36" s="34">
        <f>D35*3</f>
        <v>2310000</v>
      </c>
      <c r="E36" s="36">
        <v>0</v>
      </c>
      <c r="F36" s="34">
        <f>D36</f>
        <v>2310000</v>
      </c>
    </row>
    <row r="37" spans="1:6" ht="9.75" customHeight="1" x14ac:dyDescent="0.2">
      <c r="A37" s="11"/>
      <c r="B37" s="11" t="s">
        <v>241</v>
      </c>
      <c r="C37" s="11" t="s">
        <v>242</v>
      </c>
      <c r="D37" s="34">
        <f>D35*12</f>
        <v>9240000</v>
      </c>
      <c r="E37" s="33">
        <f t="shared" ref="E37" si="9">F37/D37-1</f>
        <v>-0.19999999999999996</v>
      </c>
      <c r="F37" s="34">
        <f>D37*0.8</f>
        <v>7392000</v>
      </c>
    </row>
    <row r="38" spans="1:6" ht="9.75" customHeight="1" x14ac:dyDescent="0.25">
      <c r="A38" s="11"/>
      <c r="B38" s="11" t="s">
        <v>243</v>
      </c>
      <c r="C38" s="11" t="s">
        <v>244</v>
      </c>
      <c r="D38" s="34">
        <v>866000</v>
      </c>
      <c r="E38" s="36">
        <v>0</v>
      </c>
      <c r="F38" s="34">
        <f>D38</f>
        <v>866000</v>
      </c>
    </row>
    <row r="39" spans="1:6" ht="9.75" customHeight="1" x14ac:dyDescent="0.25">
      <c r="A39" s="11"/>
      <c r="B39" s="11" t="s">
        <v>245</v>
      </c>
      <c r="C39" s="11" t="s">
        <v>246</v>
      </c>
      <c r="D39" s="34">
        <f>D38*3</f>
        <v>2598000</v>
      </c>
      <c r="E39" s="36">
        <v>0</v>
      </c>
      <c r="F39" s="34">
        <f>D39</f>
        <v>2598000</v>
      </c>
    </row>
    <row r="40" spans="1:6" ht="9.75" customHeight="1" x14ac:dyDescent="0.2">
      <c r="A40" s="11"/>
      <c r="B40" s="11" t="s">
        <v>247</v>
      </c>
      <c r="C40" s="11" t="s">
        <v>248</v>
      </c>
      <c r="D40" s="34">
        <f>D38*12</f>
        <v>10392000</v>
      </c>
      <c r="E40" s="33">
        <f t="shared" ref="E40" si="10">F40/D40-1</f>
        <v>-0.19999999999999996</v>
      </c>
      <c r="F40" s="34">
        <f>D40*0.8</f>
        <v>8313600</v>
      </c>
    </row>
    <row r="41" spans="1:6" ht="9.75" customHeight="1" x14ac:dyDescent="0.25">
      <c r="A41" s="11"/>
      <c r="B41" s="11" t="s">
        <v>249</v>
      </c>
      <c r="C41" s="11" t="s">
        <v>250</v>
      </c>
      <c r="D41" s="34">
        <v>962000</v>
      </c>
      <c r="E41" s="36">
        <v>0</v>
      </c>
      <c r="F41" s="34">
        <f>D41</f>
        <v>962000</v>
      </c>
    </row>
    <row r="42" spans="1:6" ht="9.75" customHeight="1" x14ac:dyDescent="0.25">
      <c r="A42" s="11"/>
      <c r="B42" s="11" t="s">
        <v>251</v>
      </c>
      <c r="C42" s="11" t="s">
        <v>252</v>
      </c>
      <c r="D42" s="34">
        <f>D41*3</f>
        <v>2886000</v>
      </c>
      <c r="E42" s="36">
        <v>0</v>
      </c>
      <c r="F42" s="34">
        <f>D42</f>
        <v>2886000</v>
      </c>
    </row>
    <row r="43" spans="1:6" ht="9.75" customHeight="1" x14ac:dyDescent="0.2">
      <c r="A43" s="11"/>
      <c r="B43" s="11" t="s">
        <v>253</v>
      </c>
      <c r="C43" s="11" t="s">
        <v>254</v>
      </c>
      <c r="D43" s="34">
        <f>D41*12</f>
        <v>11544000</v>
      </c>
      <c r="E43" s="33">
        <f t="shared" ref="E43" si="11">F43/D43-1</f>
        <v>-0.19999999999999996</v>
      </c>
      <c r="F43" s="34">
        <f>D43*0.8</f>
        <v>9235200</v>
      </c>
    </row>
    <row r="46" spans="1:6" ht="9.75" customHeight="1" x14ac:dyDescent="0.25">
      <c r="B46" s="46"/>
    </row>
  </sheetData>
  <mergeCells count="6">
    <mergeCell ref="A1:F4"/>
    <mergeCell ref="B5:B6"/>
    <mergeCell ref="C5:C6"/>
    <mergeCell ref="D5:D6"/>
    <mergeCell ref="E5:E6"/>
    <mergeCell ref="F5:F6"/>
  </mergeCells>
  <conditionalFormatting sqref="E10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{5DCB0AC9-B67C-4DF6-A444-DF9906AA26E0}</x14:id>
        </ext>
      </extLst>
    </cfRule>
  </conditionalFormatting>
  <conditionalFormatting sqref="E13">
    <cfRule type="dataBar" priority="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{96AFE932-23D2-44B6-839D-09AB0058BF1A}</x14:id>
        </ext>
      </extLst>
    </cfRule>
  </conditionalFormatting>
  <conditionalFormatting sqref="E25 E16 E22 E19 E43 E34 E40 E37">
    <cfRule type="dataBar" priority="7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{CAAD94DC-018E-4DC0-8B25-17C6CAC042C3}</x14:id>
        </ext>
      </extLst>
    </cfRule>
  </conditionalFormatting>
  <conditionalFormatting sqref="E28">
    <cfRule type="dataBar" priority="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{277136B1-8BDC-4ABC-96BA-39EE5132EFF7}</x14:id>
        </ext>
      </extLst>
    </cfRule>
  </conditionalFormatting>
  <conditionalFormatting sqref="E31">
    <cfRule type="dataBar" priority="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{E721B99A-810D-4A79-B726-C1E2045FB8D0}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CB0AC9-B67C-4DF6-A444-DF9906AA26E0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96AFE932-23D2-44B6-839D-09AB0058BF1A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CAAD94DC-018E-4DC0-8B25-17C6CAC042C3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E25 E16 E22 E19 E43 E34 E40 E37</xm:sqref>
        </x14:conditionalFormatting>
        <x14:conditionalFormatting xmlns:xm="http://schemas.microsoft.com/office/excel/2006/main">
          <x14:cfRule type="dataBar" id="{277136B1-8BDC-4ABC-96BA-39EE5132EFF7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E28</xm:sqref>
        </x14:conditionalFormatting>
        <x14:conditionalFormatting xmlns:xm="http://schemas.microsoft.com/office/excel/2006/main">
          <x14:cfRule type="dataBar" id="{E721B99A-810D-4A79-B726-C1E2045FB8D0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showGridLines="0" zoomScale="90" zoomScaleNormal="90" workbookViewId="0">
      <pane ySplit="4" topLeftCell="A5" activePane="bottomLeft" state="frozen"/>
      <selection pane="bottomLeft" activeCell="B9" sqref="B9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2.81640625" style="13" customWidth="1"/>
    <col min="3" max="3" width="63.7265625" style="13" hidden="1" customWidth="1" outlineLevel="1"/>
    <col min="4" max="4" width="10.6328125" style="32" customWidth="1" collapsed="1"/>
    <col min="5" max="17" width="8.81640625" style="13" customWidth="1"/>
    <col min="18" max="16384" width="8.81640625" style="13"/>
  </cols>
  <sheetData>
    <row r="1" spans="1:4" s="12" customFormat="1" ht="9.75" customHeight="1" x14ac:dyDescent="0.25">
      <c r="A1" s="72" t="s">
        <v>102</v>
      </c>
      <c r="B1" s="73"/>
      <c r="C1" s="73"/>
      <c r="D1" s="73"/>
    </row>
    <row r="2" spans="1:4" s="12" customFormat="1" ht="9.75" customHeight="1" x14ac:dyDescent="0.25">
      <c r="A2" s="72"/>
      <c r="B2" s="73"/>
      <c r="C2" s="73"/>
      <c r="D2" s="73"/>
    </row>
    <row r="3" spans="1:4" s="12" customFormat="1" ht="9.75" customHeight="1" x14ac:dyDescent="0.25">
      <c r="A3" s="72"/>
      <c r="B3" s="73"/>
      <c r="C3" s="73"/>
      <c r="D3" s="73"/>
    </row>
    <row r="4" spans="1:4" ht="9.75" customHeight="1" x14ac:dyDescent="0.25">
      <c r="A4" s="74"/>
      <c r="B4" s="75"/>
      <c r="C4" s="75"/>
      <c r="D4" s="75"/>
    </row>
    <row r="5" spans="1:4" s="12" customFormat="1" ht="21.75" customHeight="1" x14ac:dyDescent="0.25">
      <c r="A5" s="26"/>
      <c r="B5" s="78" t="s">
        <v>101</v>
      </c>
      <c r="C5" s="78" t="s">
        <v>107</v>
      </c>
      <c r="D5" s="80" t="s">
        <v>113</v>
      </c>
    </row>
    <row r="6" spans="1:4" s="12" customFormat="1" ht="10.199999999999999" x14ac:dyDescent="0.25">
      <c r="A6" s="27"/>
      <c r="B6" s="79"/>
      <c r="C6" s="79"/>
      <c r="D6" s="81"/>
    </row>
    <row r="7" spans="1:4" ht="9.75" customHeight="1" x14ac:dyDescent="0.25">
      <c r="A7" s="40"/>
      <c r="B7" s="25" t="s">
        <v>106</v>
      </c>
      <c r="C7" s="25"/>
      <c r="D7" s="43"/>
    </row>
    <row r="8" spans="1:4" ht="9.75" customHeight="1" x14ac:dyDescent="0.25">
      <c r="A8" s="11"/>
      <c r="B8" s="11" t="s">
        <v>108</v>
      </c>
      <c r="C8" s="11" t="s">
        <v>147</v>
      </c>
      <c r="D8" s="34">
        <v>1300</v>
      </c>
    </row>
    <row r="9" spans="1:4" ht="9.75" customHeight="1" x14ac:dyDescent="0.25">
      <c r="A9" s="11"/>
      <c r="B9" s="11" t="s">
        <v>109</v>
      </c>
      <c r="C9" s="11" t="s">
        <v>148</v>
      </c>
      <c r="D9" s="34">
        <v>2600</v>
      </c>
    </row>
    <row r="10" spans="1:4" ht="9.75" customHeight="1" x14ac:dyDescent="0.25">
      <c r="A10" s="11"/>
      <c r="B10" s="11" t="s">
        <v>110</v>
      </c>
      <c r="C10" s="11" t="s">
        <v>149</v>
      </c>
      <c r="D10" s="34">
        <v>6800</v>
      </c>
    </row>
    <row r="11" spans="1:4" ht="9.75" customHeight="1" x14ac:dyDescent="0.25">
      <c r="A11" s="11"/>
      <c r="B11" s="11" t="s">
        <v>133</v>
      </c>
      <c r="C11" s="11" t="s">
        <v>134</v>
      </c>
      <c r="D11" s="34">
        <v>870</v>
      </c>
    </row>
    <row r="12" spans="1:4" ht="9.75" customHeight="1" x14ac:dyDescent="0.25">
      <c r="A12" s="11"/>
      <c r="B12" s="11" t="s">
        <v>135</v>
      </c>
      <c r="C12" s="11" t="s">
        <v>136</v>
      </c>
      <c r="D12" s="34">
        <v>2600</v>
      </c>
    </row>
    <row r="13" spans="1:4" ht="9.75" customHeight="1" x14ac:dyDescent="0.25">
      <c r="A13" s="11"/>
      <c r="B13" s="11" t="s">
        <v>137</v>
      </c>
      <c r="C13" s="11" t="s">
        <v>138</v>
      </c>
      <c r="D13" s="34">
        <v>3300</v>
      </c>
    </row>
    <row r="14" spans="1:4" ht="9.75" customHeight="1" x14ac:dyDescent="0.25">
      <c r="A14" s="11"/>
      <c r="B14" s="11" t="s">
        <v>139</v>
      </c>
      <c r="C14" s="11" t="s">
        <v>140</v>
      </c>
      <c r="D14" s="34">
        <v>6800</v>
      </c>
    </row>
    <row r="15" spans="1:4" ht="9.75" customHeight="1" x14ac:dyDescent="0.25">
      <c r="A15" s="11"/>
      <c r="B15" s="11" t="s">
        <v>141</v>
      </c>
      <c r="C15" s="11" t="s">
        <v>142</v>
      </c>
      <c r="D15" s="34">
        <v>13400</v>
      </c>
    </row>
    <row r="16" spans="1:4" ht="9.75" customHeight="1" x14ac:dyDescent="0.25">
      <c r="A16" s="11"/>
      <c r="B16" s="11" t="s">
        <v>181</v>
      </c>
      <c r="C16" s="11" t="s">
        <v>182</v>
      </c>
      <c r="D16" s="34">
        <v>13400</v>
      </c>
    </row>
    <row r="17" spans="1:4" ht="9.75" customHeight="1" x14ac:dyDescent="0.25">
      <c r="A17" s="11"/>
      <c r="B17" s="11" t="s">
        <v>143</v>
      </c>
      <c r="C17" s="11" t="s">
        <v>144</v>
      </c>
      <c r="D17" s="34">
        <f>D15*2</f>
        <v>26800</v>
      </c>
    </row>
    <row r="18" spans="1:4" ht="9.75" customHeight="1" x14ac:dyDescent="0.25">
      <c r="A18" s="11"/>
      <c r="B18" s="11" t="s">
        <v>145</v>
      </c>
      <c r="C18" s="11" t="s">
        <v>146</v>
      </c>
      <c r="D18" s="34">
        <f>D15*3</f>
        <v>40200</v>
      </c>
    </row>
  </sheetData>
  <mergeCells count="4">
    <mergeCell ref="A1:D4"/>
    <mergeCell ref="B5:B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showGridLines="0" zoomScale="92" zoomScaleNormal="92" workbookViewId="0">
      <pane ySplit="6" topLeftCell="A7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5.08984375" style="13" customWidth="1"/>
    <col min="3" max="3" width="79.1796875" style="13" hidden="1" customWidth="1" outlineLevel="1"/>
    <col min="4" max="4" width="10.6328125" style="14" customWidth="1" collapsed="1"/>
    <col min="5" max="5" width="28.90625" style="13" customWidth="1"/>
    <col min="6" max="6" width="35.36328125" style="13" customWidth="1"/>
    <col min="7" max="21" width="8.81640625" style="13" customWidth="1"/>
    <col min="22" max="16384" width="8.81640625" style="13"/>
  </cols>
  <sheetData>
    <row r="1" spans="1:5" s="12" customFormat="1" ht="9.75" customHeight="1" x14ac:dyDescent="0.25">
      <c r="A1" s="70" t="s">
        <v>102</v>
      </c>
      <c r="B1" s="71"/>
      <c r="C1" s="71"/>
      <c r="D1" s="71"/>
    </row>
    <row r="2" spans="1:5" s="12" customFormat="1" ht="9.75" customHeight="1" x14ac:dyDescent="0.25">
      <c r="A2" s="72"/>
      <c r="B2" s="73"/>
      <c r="C2" s="73"/>
      <c r="D2" s="73"/>
    </row>
    <row r="3" spans="1:5" s="12" customFormat="1" ht="9.75" customHeight="1" x14ac:dyDescent="0.25">
      <c r="A3" s="72"/>
      <c r="B3" s="73"/>
      <c r="C3" s="73"/>
      <c r="D3" s="73"/>
    </row>
    <row r="4" spans="1:5" ht="9.75" customHeight="1" x14ac:dyDescent="0.25">
      <c r="A4" s="74"/>
      <c r="B4" s="75"/>
      <c r="C4" s="75"/>
      <c r="D4" s="75"/>
    </row>
    <row r="5" spans="1:5" s="12" customFormat="1" ht="48.75" customHeight="1" x14ac:dyDescent="0.25">
      <c r="A5" s="82"/>
      <c r="B5" s="42" t="s">
        <v>101</v>
      </c>
      <c r="C5" s="84" t="s">
        <v>107</v>
      </c>
      <c r="D5" s="83" t="s">
        <v>112</v>
      </c>
    </row>
    <row r="6" spans="1:5" s="12" customFormat="1" ht="12" customHeight="1" x14ac:dyDescent="0.25">
      <c r="A6" s="82"/>
      <c r="B6" s="42" t="s">
        <v>165</v>
      </c>
      <c r="C6" s="85"/>
      <c r="D6" s="83"/>
    </row>
    <row r="7" spans="1:5" ht="9.75" customHeight="1" x14ac:dyDescent="0.25">
      <c r="A7" s="16"/>
      <c r="B7" s="28" t="s">
        <v>103</v>
      </c>
      <c r="C7" s="29" t="s">
        <v>103</v>
      </c>
      <c r="D7" s="29"/>
    </row>
    <row r="8" spans="1:5" ht="9.75" customHeight="1" x14ac:dyDescent="0.25">
      <c r="A8" s="11"/>
      <c r="B8" s="11" t="s">
        <v>150</v>
      </c>
      <c r="C8" s="11" t="s">
        <v>151</v>
      </c>
      <c r="D8" s="35">
        <v>87100</v>
      </c>
    </row>
    <row r="9" spans="1:5" ht="9.75" customHeight="1" x14ac:dyDescent="0.25">
      <c r="A9" s="11"/>
      <c r="B9" s="11" t="s">
        <v>152</v>
      </c>
      <c r="C9" s="11" t="s">
        <v>153</v>
      </c>
      <c r="D9" s="35">
        <v>122300</v>
      </c>
    </row>
    <row r="10" spans="1:5" ht="9.75" customHeight="1" x14ac:dyDescent="0.25">
      <c r="A10" s="11"/>
      <c r="B10" s="11" t="s">
        <v>154</v>
      </c>
      <c r="C10" s="11" t="s">
        <v>155</v>
      </c>
      <c r="D10" s="35">
        <v>175100</v>
      </c>
    </row>
    <row r="11" spans="1:5" ht="9.75" customHeight="1" x14ac:dyDescent="0.25">
      <c r="A11" s="11"/>
      <c r="B11" s="11" t="s">
        <v>156</v>
      </c>
      <c r="C11" s="11" t="s">
        <v>157</v>
      </c>
      <c r="D11" s="35">
        <v>263100</v>
      </c>
    </row>
    <row r="12" spans="1:5" ht="9.75" customHeight="1" x14ac:dyDescent="0.25">
      <c r="A12" s="11"/>
      <c r="B12" s="11" t="s">
        <v>158</v>
      </c>
      <c r="C12" s="11" t="s">
        <v>159</v>
      </c>
      <c r="D12" s="35">
        <v>351100</v>
      </c>
    </row>
    <row r="13" spans="1:5" ht="9.75" customHeight="1" x14ac:dyDescent="0.25">
      <c r="A13" s="16"/>
      <c r="B13" s="30" t="s">
        <v>104</v>
      </c>
      <c r="C13" s="31" t="s">
        <v>104</v>
      </c>
      <c r="D13" s="37"/>
    </row>
    <row r="14" spans="1:5" ht="9.75" customHeight="1" x14ac:dyDescent="0.25">
      <c r="A14" s="11"/>
      <c r="B14" s="11" t="s">
        <v>255</v>
      </c>
      <c r="C14" s="11" t="s">
        <v>256</v>
      </c>
      <c r="D14" s="45">
        <v>13000</v>
      </c>
      <c r="E14" s="14"/>
    </row>
    <row r="15" spans="1:5" ht="9.75" customHeight="1" x14ac:dyDescent="0.25">
      <c r="A15" s="11"/>
      <c r="B15" s="11" t="s">
        <v>257</v>
      </c>
      <c r="C15" s="11" t="s">
        <v>258</v>
      </c>
      <c r="D15" s="35">
        <f>D8*0.25</f>
        <v>21775</v>
      </c>
    </row>
    <row r="16" spans="1:5" ht="9.75" customHeight="1" x14ac:dyDescent="0.25">
      <c r="A16" s="11"/>
      <c r="B16" s="11" t="s">
        <v>259</v>
      </c>
      <c r="C16" s="11" t="s">
        <v>260</v>
      </c>
      <c r="D16" s="35">
        <f>D9*0.25</f>
        <v>30575</v>
      </c>
      <c r="E16" s="14"/>
    </row>
    <row r="17" spans="1:5" ht="9.75" customHeight="1" x14ac:dyDescent="0.25">
      <c r="A17" s="11"/>
      <c r="B17" s="11" t="s">
        <v>261</v>
      </c>
      <c r="C17" s="11" t="s">
        <v>262</v>
      </c>
      <c r="D17" s="35">
        <f>D10*0.25</f>
        <v>43775</v>
      </c>
      <c r="E17" s="14"/>
    </row>
    <row r="18" spans="1:5" ht="9.75" customHeight="1" x14ac:dyDescent="0.25">
      <c r="A18" s="11"/>
      <c r="B18" s="11" t="s">
        <v>263</v>
      </c>
      <c r="C18" s="11" t="s">
        <v>264</v>
      </c>
      <c r="D18" s="35">
        <f>D11*0.25</f>
        <v>65775</v>
      </c>
      <c r="E18" s="14"/>
    </row>
    <row r="19" spans="1:5" ht="9.6" customHeight="1" x14ac:dyDescent="0.25">
      <c r="A19" s="11"/>
      <c r="B19" s="11" t="s">
        <v>265</v>
      </c>
      <c r="C19" s="11" t="s">
        <v>266</v>
      </c>
      <c r="D19" s="35">
        <f>D12*0.25</f>
        <v>87775</v>
      </c>
      <c r="E19" s="14"/>
    </row>
    <row r="20" spans="1:5" ht="9.75" customHeight="1" x14ac:dyDescent="0.25">
      <c r="A20" s="16"/>
      <c r="B20" s="30" t="s">
        <v>177</v>
      </c>
      <c r="C20" s="31" t="s">
        <v>105</v>
      </c>
      <c r="D20" s="37"/>
    </row>
    <row r="21" spans="1:5" ht="9.75" customHeight="1" x14ac:dyDescent="0.25">
      <c r="A21" s="11"/>
      <c r="B21" s="11" t="s">
        <v>167</v>
      </c>
      <c r="C21" s="11" t="s">
        <v>172</v>
      </c>
      <c r="D21" s="35">
        <v>87100</v>
      </c>
    </row>
    <row r="22" spans="1:5" ht="9.75" customHeight="1" x14ac:dyDescent="0.25">
      <c r="A22" s="11"/>
      <c r="B22" s="11" t="s">
        <v>168</v>
      </c>
      <c r="C22" s="11" t="s">
        <v>173</v>
      </c>
      <c r="D22" s="35">
        <v>122300</v>
      </c>
    </row>
    <row r="23" spans="1:5" ht="9.75" customHeight="1" x14ac:dyDescent="0.25">
      <c r="A23" s="11"/>
      <c r="B23" s="11" t="s">
        <v>169</v>
      </c>
      <c r="C23" s="11" t="s">
        <v>174</v>
      </c>
      <c r="D23" s="35">
        <v>175100</v>
      </c>
    </row>
    <row r="24" spans="1:5" ht="9.75" customHeight="1" x14ac:dyDescent="0.25">
      <c r="A24" s="11"/>
      <c r="B24" s="11" t="s">
        <v>170</v>
      </c>
      <c r="C24" s="11" t="s">
        <v>175</v>
      </c>
      <c r="D24" s="35">
        <v>263100</v>
      </c>
    </row>
    <row r="25" spans="1:5" ht="9.75" customHeight="1" x14ac:dyDescent="0.25">
      <c r="A25" s="11"/>
      <c r="B25" s="11" t="s">
        <v>171</v>
      </c>
      <c r="C25" s="11" t="s">
        <v>176</v>
      </c>
      <c r="D25" s="35">
        <v>351100</v>
      </c>
    </row>
  </sheetData>
  <autoFilter ref="B5:D19" xr:uid="{00000000-0009-0000-0000-000002000000}"/>
  <mergeCells count="4">
    <mergeCell ref="A5:A6"/>
    <mergeCell ref="D5:D6"/>
    <mergeCell ref="C5:C6"/>
    <mergeCell ref="A1:D4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showGridLines="0" zoomScale="92" zoomScaleNormal="92" workbookViewId="0">
      <pane ySplit="6" topLeftCell="A7" activePane="bottomLeft" state="frozen"/>
      <selection pane="bottomLeft" activeCell="B9" sqref="B9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" style="13" customWidth="1"/>
    <col min="3" max="3" width="73.1796875" style="13" hidden="1" customWidth="1" outlineLevel="1"/>
    <col min="4" max="4" width="10.6328125" style="14" customWidth="1" collapsed="1"/>
    <col min="5" max="5" width="35.36328125" style="13" customWidth="1"/>
    <col min="6" max="20" width="8.81640625" style="13" customWidth="1"/>
    <col min="21" max="16384" width="8.81640625" style="13"/>
  </cols>
  <sheetData>
    <row r="1" spans="1:4" s="12" customFormat="1" ht="9.75" customHeight="1" x14ac:dyDescent="0.25">
      <c r="A1" s="70" t="s">
        <v>102</v>
      </c>
      <c r="B1" s="71"/>
      <c r="C1" s="71"/>
      <c r="D1" s="71"/>
    </row>
    <row r="2" spans="1:4" s="12" customFormat="1" ht="9.75" customHeight="1" x14ac:dyDescent="0.25">
      <c r="A2" s="72"/>
      <c r="B2" s="73"/>
      <c r="C2" s="73"/>
      <c r="D2" s="73"/>
    </row>
    <row r="3" spans="1:4" s="12" customFormat="1" ht="9.75" customHeight="1" x14ac:dyDescent="0.25">
      <c r="A3" s="72"/>
      <c r="B3" s="73"/>
      <c r="C3" s="73"/>
      <c r="D3" s="73"/>
    </row>
    <row r="4" spans="1:4" ht="9.75" customHeight="1" x14ac:dyDescent="0.25">
      <c r="A4" s="74"/>
      <c r="B4" s="75"/>
      <c r="C4" s="75"/>
      <c r="D4" s="75"/>
    </row>
    <row r="5" spans="1:4" s="12" customFormat="1" ht="48.75" customHeight="1" x14ac:dyDescent="0.25">
      <c r="A5" s="82"/>
      <c r="B5" s="86" t="s">
        <v>101</v>
      </c>
      <c r="C5" s="84" t="s">
        <v>107</v>
      </c>
      <c r="D5" s="83" t="s">
        <v>112</v>
      </c>
    </row>
    <row r="6" spans="1:4" s="12" customFormat="1" ht="12" customHeight="1" x14ac:dyDescent="0.25">
      <c r="A6" s="82"/>
      <c r="B6" s="86"/>
      <c r="C6" s="85"/>
      <c r="D6" s="83"/>
    </row>
    <row r="7" spans="1:4" ht="9.75" customHeight="1" x14ac:dyDescent="0.25">
      <c r="A7" s="16"/>
      <c r="B7" s="28" t="s">
        <v>166</v>
      </c>
      <c r="C7" s="29" t="s">
        <v>166</v>
      </c>
      <c r="D7" s="29"/>
    </row>
    <row r="8" spans="1:4" ht="9.75" customHeight="1" x14ac:dyDescent="0.25">
      <c r="A8" s="16"/>
      <c r="B8" s="28" t="s">
        <v>103</v>
      </c>
      <c r="C8" s="29" t="s">
        <v>103</v>
      </c>
      <c r="D8" s="29"/>
    </row>
    <row r="9" spans="1:4" ht="9.75" customHeight="1" x14ac:dyDescent="0.25">
      <c r="A9" s="11"/>
      <c r="B9" s="11" t="s">
        <v>161</v>
      </c>
      <c r="C9" s="11" t="s">
        <v>162</v>
      </c>
      <c r="D9" s="35">
        <v>880000</v>
      </c>
    </row>
    <row r="10" spans="1:4" ht="9.75" customHeight="1" x14ac:dyDescent="0.25">
      <c r="A10" s="11"/>
      <c r="B10" s="11" t="s">
        <v>163</v>
      </c>
      <c r="C10" s="11" t="s">
        <v>164</v>
      </c>
      <c r="D10" s="35">
        <v>615100</v>
      </c>
    </row>
    <row r="11" spans="1:4" ht="9.75" customHeight="1" x14ac:dyDescent="0.25">
      <c r="A11" s="11"/>
      <c r="B11" s="61" t="s">
        <v>281</v>
      </c>
      <c r="C11" s="61" t="s">
        <v>282</v>
      </c>
      <c r="D11" s="38">
        <v>1800000</v>
      </c>
    </row>
    <row r="12" spans="1:4" ht="9.75" customHeight="1" x14ac:dyDescent="0.25">
      <c r="A12" s="11"/>
      <c r="B12" s="61" t="s">
        <v>283</v>
      </c>
      <c r="C12" s="61" t="s">
        <v>284</v>
      </c>
      <c r="D12" s="38">
        <v>900000</v>
      </c>
    </row>
    <row r="13" spans="1:4" ht="9.75" customHeight="1" x14ac:dyDescent="0.25">
      <c r="A13" s="11"/>
      <c r="B13" s="61" t="s">
        <v>285</v>
      </c>
      <c r="C13" s="61" t="s">
        <v>286</v>
      </c>
      <c r="D13" s="38">
        <v>3100000</v>
      </c>
    </row>
    <row r="14" spans="1:4" ht="9.75" customHeight="1" x14ac:dyDescent="0.25">
      <c r="A14" s="11"/>
      <c r="B14" s="61" t="s">
        <v>287</v>
      </c>
      <c r="C14" s="61" t="s">
        <v>288</v>
      </c>
      <c r="D14" s="38">
        <v>1550000</v>
      </c>
    </row>
    <row r="15" spans="1:4" ht="9.75" customHeight="1" x14ac:dyDescent="0.25">
      <c r="A15" s="16"/>
      <c r="B15" s="44" t="s">
        <v>104</v>
      </c>
      <c r="C15" s="44" t="s">
        <v>104</v>
      </c>
      <c r="D15" s="37"/>
    </row>
    <row r="16" spans="1:4" ht="9.75" customHeight="1" x14ac:dyDescent="0.25">
      <c r="A16" s="11"/>
      <c r="B16" s="11" t="s">
        <v>267</v>
      </c>
      <c r="C16" s="11" t="s">
        <v>268</v>
      </c>
      <c r="D16" s="35">
        <f>D9*0.25</f>
        <v>220000</v>
      </c>
    </row>
    <row r="17" spans="1:4" ht="9.75" customHeight="1" x14ac:dyDescent="0.25">
      <c r="A17" s="11"/>
      <c r="B17" s="11" t="s">
        <v>269</v>
      </c>
      <c r="C17" s="11" t="s">
        <v>270</v>
      </c>
      <c r="D17" s="35">
        <f>D10*0.25</f>
        <v>153775</v>
      </c>
    </row>
    <row r="18" spans="1:4" ht="9.75" customHeight="1" x14ac:dyDescent="0.25">
      <c r="A18" s="11"/>
      <c r="B18" s="11" t="s">
        <v>271</v>
      </c>
      <c r="C18" s="11" t="s">
        <v>272</v>
      </c>
      <c r="D18" s="35">
        <v>440000</v>
      </c>
    </row>
    <row r="19" spans="1:4" ht="9.75" customHeight="1" x14ac:dyDescent="0.25">
      <c r="A19" s="11"/>
      <c r="B19" s="11" t="s">
        <v>273</v>
      </c>
      <c r="C19" s="11" t="s">
        <v>274</v>
      </c>
      <c r="D19" s="35">
        <v>770000</v>
      </c>
    </row>
    <row r="20" spans="1:4" ht="9.75" customHeight="1" x14ac:dyDescent="0.25">
      <c r="A20" s="11"/>
      <c r="B20" s="61" t="s">
        <v>289</v>
      </c>
      <c r="C20" s="61" t="s">
        <v>290</v>
      </c>
      <c r="D20" s="38">
        <f>D11/4</f>
        <v>450000</v>
      </c>
    </row>
    <row r="21" spans="1:4" ht="9.75" customHeight="1" x14ac:dyDescent="0.25">
      <c r="A21" s="11"/>
      <c r="B21" s="61" t="s">
        <v>291</v>
      </c>
      <c r="C21" s="61" t="s">
        <v>292</v>
      </c>
      <c r="D21" s="38">
        <f>D12/4</f>
        <v>225000</v>
      </c>
    </row>
    <row r="22" spans="1:4" ht="9.75" customHeight="1" x14ac:dyDescent="0.25">
      <c r="A22" s="11"/>
      <c r="B22" s="61" t="s">
        <v>293</v>
      </c>
      <c r="C22" s="61" t="s">
        <v>294</v>
      </c>
      <c r="D22" s="38">
        <f>D13/4</f>
        <v>775000</v>
      </c>
    </row>
    <row r="23" spans="1:4" ht="9.75" customHeight="1" x14ac:dyDescent="0.25">
      <c r="A23" s="11"/>
      <c r="B23" s="61" t="s">
        <v>295</v>
      </c>
      <c r="C23" s="61" t="s">
        <v>296</v>
      </c>
      <c r="D23" s="38">
        <f>D14/4</f>
        <v>387500</v>
      </c>
    </row>
    <row r="24" spans="1:4" ht="9.75" customHeight="1" x14ac:dyDescent="0.25">
      <c r="A24" s="40"/>
      <c r="B24" s="25" t="s">
        <v>178</v>
      </c>
      <c r="C24" s="15" t="s">
        <v>160</v>
      </c>
      <c r="D24" s="39"/>
    </row>
    <row r="25" spans="1:4" ht="9.75" customHeight="1" x14ac:dyDescent="0.25">
      <c r="A25" s="11"/>
      <c r="B25" s="11" t="s">
        <v>179</v>
      </c>
      <c r="C25" s="11" t="s">
        <v>180</v>
      </c>
      <c r="D25" s="35">
        <v>880000</v>
      </c>
    </row>
  </sheetData>
  <autoFilter ref="B5:D19" xr:uid="{00000000-0009-0000-0000-000003000000}"/>
  <mergeCells count="5">
    <mergeCell ref="A5:A6"/>
    <mergeCell ref="B5:B6"/>
    <mergeCell ref="C5:C6"/>
    <mergeCell ref="D5:D6"/>
    <mergeCell ref="A1:D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1A5A0A52-8382-4200-8B05-F3C632215E0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8" id="{ED04B0DF-4789-41DD-AEC7-849D8F8DBE9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3" id="{36D656DE-C3AC-42BA-87C5-27F952F6C2F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C18:C19</xm:sqref>
        </x14:conditionalFormatting>
        <x14:conditionalFormatting xmlns:xm="http://schemas.microsoft.com/office/excel/2006/main">
          <x14:cfRule type="iconSet" priority="4" id="{D5E398E1-395D-4131-9506-8FB50AE75566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C16:C17</xm:sqref>
        </x14:conditionalFormatting>
        <x14:conditionalFormatting xmlns:xm="http://schemas.microsoft.com/office/excel/2006/main">
          <x14:cfRule type="iconSet" priority="2" id="{BD1E22D8-2133-4C14-8333-0829BA26613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C11:C14</xm:sqref>
        </x14:conditionalFormatting>
        <x14:conditionalFormatting xmlns:xm="http://schemas.microsoft.com/office/excel/2006/main">
          <x14:cfRule type="iconSet" priority="1" id="{DE7AD73E-9F13-4FBB-BBFE-45A5A732C59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C20:C23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87" t="s">
        <v>84</v>
      </c>
      <c r="B1" s="87"/>
      <c r="C1" s="87"/>
    </row>
    <row r="2" spans="1:3" s="2" customFormat="1" x14ac:dyDescent="0.2">
      <c r="A2" s="88" t="s">
        <v>26</v>
      </c>
      <c r="B2" s="88" t="s">
        <v>28</v>
      </c>
      <c r="C2" s="17" t="s">
        <v>27</v>
      </c>
    </row>
    <row r="3" spans="1:3" s="2" customFormat="1" x14ac:dyDescent="0.2">
      <c r="A3" s="88"/>
      <c r="B3" s="88"/>
      <c r="C3" s="17" t="s">
        <v>31</v>
      </c>
    </row>
    <row r="4" spans="1:3" ht="30.6" x14ac:dyDescent="0.2">
      <c r="A4" s="18" t="s">
        <v>0</v>
      </c>
      <c r="B4" s="18" t="s">
        <v>13</v>
      </c>
      <c r="C4" s="23" t="s">
        <v>33</v>
      </c>
    </row>
    <row r="5" spans="1:3" x14ac:dyDescent="0.2">
      <c r="A5" s="18" t="s">
        <v>1</v>
      </c>
      <c r="B5" s="18" t="s">
        <v>14</v>
      </c>
      <c r="C5" s="24">
        <v>0.15</v>
      </c>
    </row>
    <row r="6" spans="1:3" ht="40.799999999999997" x14ac:dyDescent="0.2">
      <c r="A6" s="18" t="s">
        <v>2</v>
      </c>
      <c r="B6" s="18" t="s">
        <v>15</v>
      </c>
      <c r="C6" s="23" t="s">
        <v>34</v>
      </c>
    </row>
    <row r="7" spans="1:3" ht="51" x14ac:dyDescent="0.2">
      <c r="A7" s="18" t="s">
        <v>3</v>
      </c>
      <c r="B7" s="18" t="s">
        <v>16</v>
      </c>
      <c r="C7" s="23" t="s">
        <v>35</v>
      </c>
    </row>
    <row r="8" spans="1:3" x14ac:dyDescent="0.2">
      <c r="A8" s="18" t="s">
        <v>4</v>
      </c>
      <c r="B8" s="18" t="s">
        <v>17</v>
      </c>
      <c r="C8" s="24">
        <v>0.4</v>
      </c>
    </row>
    <row r="9" spans="1:3" x14ac:dyDescent="0.2">
      <c r="A9" s="18" t="s">
        <v>5</v>
      </c>
      <c r="B9" s="18" t="s">
        <v>18</v>
      </c>
      <c r="C9" s="24">
        <v>0.45</v>
      </c>
    </row>
    <row r="10" spans="1:3" x14ac:dyDescent="0.2">
      <c r="A10" s="18" t="s">
        <v>6</v>
      </c>
      <c r="B10" s="18" t="s">
        <v>19</v>
      </c>
      <c r="C10" s="24">
        <v>0.5</v>
      </c>
    </row>
    <row r="11" spans="1:3" x14ac:dyDescent="0.2">
      <c r="A11" s="18" t="s">
        <v>7</v>
      </c>
      <c r="B11" s="18" t="s">
        <v>20</v>
      </c>
      <c r="C11" s="24">
        <v>0.4</v>
      </c>
    </row>
    <row r="12" spans="1:3" x14ac:dyDescent="0.2">
      <c r="A12" s="18" t="s">
        <v>8</v>
      </c>
      <c r="B12" s="18" t="s">
        <v>21</v>
      </c>
      <c r="C12" s="24">
        <v>0.45</v>
      </c>
    </row>
    <row r="13" spans="1:3" x14ac:dyDescent="0.2">
      <c r="A13" s="18" t="s">
        <v>9</v>
      </c>
      <c r="B13" s="18" t="s">
        <v>22</v>
      </c>
      <c r="C13" s="24">
        <v>0.5</v>
      </c>
    </row>
    <row r="14" spans="1:3" x14ac:dyDescent="0.2">
      <c r="A14" s="18" t="s">
        <v>10</v>
      </c>
      <c r="B14" s="18" t="s">
        <v>23</v>
      </c>
      <c r="C14" s="24">
        <v>0.5</v>
      </c>
    </row>
    <row r="15" spans="1:3" x14ac:dyDescent="0.2">
      <c r="A15" s="18" t="s">
        <v>11</v>
      </c>
      <c r="B15" s="18" t="s">
        <v>24</v>
      </c>
      <c r="C15" s="24">
        <v>0.5</v>
      </c>
    </row>
    <row r="16" spans="1:3" x14ac:dyDescent="0.2">
      <c r="A16" s="18" t="s">
        <v>12</v>
      </c>
      <c r="B16" s="18" t="s">
        <v>25</v>
      </c>
      <c r="C16" s="24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90" t="s">
        <v>36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x14ac:dyDescent="0.2">
      <c r="A2" s="91" t="s">
        <v>37</v>
      </c>
      <c r="B2" s="91" t="s">
        <v>38</v>
      </c>
      <c r="C2" s="88" t="s">
        <v>39</v>
      </c>
      <c r="D2" s="88"/>
      <c r="E2" s="88"/>
      <c r="F2" s="88"/>
      <c r="G2" s="88"/>
      <c r="H2" s="88"/>
      <c r="I2" s="88"/>
      <c r="J2" s="88"/>
      <c r="K2" s="88"/>
      <c r="L2" s="88"/>
    </row>
    <row r="3" spans="1:12" ht="22.8" x14ac:dyDescent="0.2">
      <c r="A3" s="91"/>
      <c r="B3" s="91"/>
      <c r="C3" s="19" t="s">
        <v>40</v>
      </c>
      <c r="D3" s="19" t="s">
        <v>41</v>
      </c>
      <c r="E3" s="19" t="s">
        <v>42</v>
      </c>
      <c r="F3" s="19" t="s">
        <v>43</v>
      </c>
      <c r="G3" s="19" t="s">
        <v>44</v>
      </c>
      <c r="H3" s="19" t="s">
        <v>45</v>
      </c>
      <c r="I3" s="19" t="s">
        <v>46</v>
      </c>
      <c r="J3" s="19" t="s">
        <v>47</v>
      </c>
      <c r="K3" s="19" t="s">
        <v>48</v>
      </c>
      <c r="L3" s="19" t="s">
        <v>49</v>
      </c>
    </row>
    <row r="4" spans="1:12" ht="45.6" x14ac:dyDescent="0.2">
      <c r="A4" s="89" t="s">
        <v>50</v>
      </c>
      <c r="B4" s="19" t="s">
        <v>51</v>
      </c>
      <c r="C4" s="20" t="s">
        <v>33</v>
      </c>
      <c r="D4" s="20">
        <v>0.15</v>
      </c>
      <c r="E4" s="21">
        <v>0</v>
      </c>
      <c r="F4" s="21">
        <v>0</v>
      </c>
      <c r="G4" s="20">
        <v>0.4</v>
      </c>
      <c r="H4" s="20">
        <v>0.45</v>
      </c>
      <c r="I4" s="20">
        <v>0.5</v>
      </c>
      <c r="J4" s="22">
        <v>0</v>
      </c>
      <c r="K4" s="22">
        <v>0</v>
      </c>
      <c r="L4" s="22">
        <v>0</v>
      </c>
    </row>
    <row r="5" spans="1:12" ht="45.6" x14ac:dyDescent="0.2">
      <c r="A5" s="89"/>
      <c r="B5" s="19" t="s">
        <v>52</v>
      </c>
      <c r="C5" s="20" t="s">
        <v>33</v>
      </c>
      <c r="D5" s="20">
        <v>0.15</v>
      </c>
      <c r="E5" s="21">
        <v>0</v>
      </c>
      <c r="F5" s="21">
        <v>0</v>
      </c>
      <c r="G5" s="20">
        <v>0.4</v>
      </c>
      <c r="H5" s="20">
        <v>0.45</v>
      </c>
      <c r="I5" s="20">
        <v>0.5</v>
      </c>
      <c r="J5" s="22">
        <v>0</v>
      </c>
      <c r="K5" s="22">
        <v>0</v>
      </c>
      <c r="L5" s="22">
        <v>0</v>
      </c>
    </row>
    <row r="6" spans="1:12" ht="45.6" x14ac:dyDescent="0.2">
      <c r="A6" s="89"/>
      <c r="B6" s="19" t="s">
        <v>53</v>
      </c>
      <c r="C6" s="20" t="s">
        <v>33</v>
      </c>
      <c r="D6" s="20">
        <v>0.15</v>
      </c>
      <c r="E6" s="21">
        <v>0</v>
      </c>
      <c r="F6" s="21">
        <v>0</v>
      </c>
      <c r="G6" s="20">
        <v>0.4</v>
      </c>
      <c r="H6" s="20">
        <v>0.45</v>
      </c>
      <c r="I6" s="20">
        <v>0.5</v>
      </c>
      <c r="J6" s="22">
        <v>0</v>
      </c>
      <c r="K6" s="22">
        <v>0</v>
      </c>
      <c r="L6" s="22">
        <v>0</v>
      </c>
    </row>
    <row r="7" spans="1:12" ht="45.6" x14ac:dyDescent="0.2">
      <c r="A7" s="89"/>
      <c r="B7" s="19" t="s">
        <v>54</v>
      </c>
      <c r="C7" s="20" t="s">
        <v>33</v>
      </c>
      <c r="D7" s="20">
        <v>0.15</v>
      </c>
      <c r="E7" s="21">
        <v>0</v>
      </c>
      <c r="F7" s="21">
        <v>0</v>
      </c>
      <c r="G7" s="20">
        <v>0.4</v>
      </c>
      <c r="H7" s="20">
        <v>0.45</v>
      </c>
      <c r="I7" s="20">
        <v>0.5</v>
      </c>
      <c r="J7" s="22">
        <v>0</v>
      </c>
      <c r="K7" s="22">
        <v>0</v>
      </c>
      <c r="L7" s="22">
        <v>0</v>
      </c>
    </row>
    <row r="8" spans="1:12" x14ac:dyDescent="0.2">
      <c r="A8" s="19"/>
      <c r="B8" s="19" t="s">
        <v>55</v>
      </c>
      <c r="C8" s="22">
        <v>0</v>
      </c>
      <c r="D8" s="20">
        <v>0.15</v>
      </c>
      <c r="E8" s="21"/>
      <c r="F8" s="21"/>
      <c r="G8" s="20">
        <v>0.4</v>
      </c>
      <c r="H8" s="20">
        <v>0.45</v>
      </c>
      <c r="I8" s="20">
        <v>0.5</v>
      </c>
      <c r="J8" s="22">
        <v>0</v>
      </c>
      <c r="K8" s="22">
        <v>0</v>
      </c>
      <c r="L8" s="22">
        <v>0</v>
      </c>
    </row>
    <row r="9" spans="1:12" ht="45.6" x14ac:dyDescent="0.2">
      <c r="A9" s="89" t="s">
        <v>56</v>
      </c>
      <c r="B9" s="19" t="s">
        <v>57</v>
      </c>
      <c r="C9" s="20" t="s">
        <v>33</v>
      </c>
      <c r="D9" s="20">
        <v>0.15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0">
        <v>0.4</v>
      </c>
      <c r="K9" s="20">
        <v>0.45</v>
      </c>
      <c r="L9" s="20">
        <v>0.5</v>
      </c>
    </row>
    <row r="10" spans="1:12" ht="45.6" x14ac:dyDescent="0.2">
      <c r="A10" s="89"/>
      <c r="B10" s="19" t="s">
        <v>58</v>
      </c>
      <c r="C10" s="20" t="s">
        <v>33</v>
      </c>
      <c r="D10" s="20">
        <v>0.15</v>
      </c>
      <c r="E10" s="21">
        <v>0</v>
      </c>
      <c r="F10" s="21">
        <v>0</v>
      </c>
      <c r="G10" s="22">
        <v>0</v>
      </c>
      <c r="H10" s="22">
        <v>0</v>
      </c>
      <c r="I10" s="22">
        <v>0</v>
      </c>
      <c r="J10" s="20">
        <v>0.4</v>
      </c>
      <c r="K10" s="20">
        <v>0.45</v>
      </c>
      <c r="L10" s="20">
        <v>0.5</v>
      </c>
    </row>
    <row r="11" spans="1:12" ht="22.8" x14ac:dyDescent="0.2">
      <c r="A11" s="89"/>
      <c r="B11" s="19" t="s">
        <v>59</v>
      </c>
      <c r="C11" s="22">
        <v>0</v>
      </c>
      <c r="D11" s="20">
        <v>0.15</v>
      </c>
      <c r="E11" s="21">
        <v>0</v>
      </c>
      <c r="F11" s="21">
        <v>0</v>
      </c>
      <c r="G11" s="22">
        <v>0</v>
      </c>
      <c r="H11" s="22">
        <v>0</v>
      </c>
      <c r="I11" s="22">
        <v>0</v>
      </c>
      <c r="J11" s="20">
        <v>0.4</v>
      </c>
      <c r="K11" s="20">
        <v>0.45</v>
      </c>
      <c r="L11" s="20">
        <v>0.5</v>
      </c>
    </row>
    <row r="12" spans="1:12" x14ac:dyDescent="0.2">
      <c r="A12" s="89"/>
      <c r="B12" s="19" t="s">
        <v>60</v>
      </c>
      <c r="C12" s="22">
        <v>0</v>
      </c>
      <c r="D12" s="20">
        <v>0.15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0">
        <v>0.4</v>
      </c>
      <c r="K12" s="20">
        <v>0.45</v>
      </c>
      <c r="L12" s="20">
        <v>0.5</v>
      </c>
    </row>
    <row r="13" spans="1:12" ht="45.6" x14ac:dyDescent="0.2">
      <c r="A13" s="89"/>
      <c r="B13" s="19" t="s">
        <v>61</v>
      </c>
      <c r="C13" s="20" t="s">
        <v>33</v>
      </c>
      <c r="D13" s="20">
        <v>0.15</v>
      </c>
      <c r="E13" s="21">
        <v>0</v>
      </c>
      <c r="F13" s="21">
        <v>0</v>
      </c>
      <c r="G13" s="22">
        <v>0</v>
      </c>
      <c r="H13" s="22">
        <v>0</v>
      </c>
      <c r="I13" s="22">
        <v>0</v>
      </c>
      <c r="J13" s="20">
        <v>0.4</v>
      </c>
      <c r="K13" s="20">
        <v>0.45</v>
      </c>
      <c r="L13" s="20">
        <v>0.5</v>
      </c>
    </row>
    <row r="14" spans="1:12" ht="45.6" x14ac:dyDescent="0.2">
      <c r="A14" s="89" t="s">
        <v>62</v>
      </c>
      <c r="B14" s="19" t="s">
        <v>63</v>
      </c>
      <c r="C14" s="20" t="s">
        <v>33</v>
      </c>
      <c r="D14" s="22">
        <v>0</v>
      </c>
      <c r="E14" s="21">
        <v>0</v>
      </c>
      <c r="F14" s="21">
        <v>0</v>
      </c>
      <c r="G14" s="20">
        <v>0.4</v>
      </c>
      <c r="H14" s="20">
        <v>0.45</v>
      </c>
      <c r="I14" s="20">
        <v>0.5</v>
      </c>
      <c r="J14" s="22">
        <v>0</v>
      </c>
      <c r="K14" s="22">
        <v>0</v>
      </c>
      <c r="L14" s="22">
        <v>0</v>
      </c>
    </row>
    <row r="15" spans="1:12" ht="45.6" x14ac:dyDescent="0.2">
      <c r="A15" s="89"/>
      <c r="B15" s="19" t="s">
        <v>64</v>
      </c>
      <c r="C15" s="20" t="s">
        <v>33</v>
      </c>
      <c r="D15" s="22">
        <v>0</v>
      </c>
      <c r="E15" s="21">
        <v>0</v>
      </c>
      <c r="F15" s="21">
        <v>0</v>
      </c>
      <c r="G15" s="20">
        <v>0.4</v>
      </c>
      <c r="H15" s="20">
        <v>0.45</v>
      </c>
      <c r="I15" s="20">
        <v>0.5</v>
      </c>
      <c r="J15" s="22">
        <v>0</v>
      </c>
      <c r="K15" s="22">
        <v>0</v>
      </c>
      <c r="L15" s="22">
        <v>0</v>
      </c>
    </row>
    <row r="16" spans="1:12" ht="45.6" x14ac:dyDescent="0.2">
      <c r="A16" s="89" t="s">
        <v>65</v>
      </c>
      <c r="B16" s="19" t="s">
        <v>66</v>
      </c>
      <c r="C16" s="20" t="s">
        <v>33</v>
      </c>
      <c r="D16" s="22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0">
        <v>0.4</v>
      </c>
      <c r="K16" s="20">
        <v>0.45</v>
      </c>
      <c r="L16" s="20">
        <v>0.5</v>
      </c>
    </row>
    <row r="17" spans="1:12" ht="45.6" x14ac:dyDescent="0.2">
      <c r="A17" s="89"/>
      <c r="B17" s="19" t="s">
        <v>67</v>
      </c>
      <c r="C17" s="20" t="s">
        <v>33</v>
      </c>
      <c r="D17" s="22">
        <v>0</v>
      </c>
      <c r="E17" s="21">
        <v>0</v>
      </c>
      <c r="F17" s="21">
        <v>0</v>
      </c>
      <c r="G17" s="22">
        <v>0</v>
      </c>
      <c r="H17" s="22">
        <v>0</v>
      </c>
      <c r="I17" s="22">
        <v>0</v>
      </c>
      <c r="J17" s="20">
        <v>0.4</v>
      </c>
      <c r="K17" s="20">
        <v>0.45</v>
      </c>
      <c r="L17" s="20">
        <v>0.5</v>
      </c>
    </row>
    <row r="18" spans="1:12" ht="22.8" x14ac:dyDescent="0.2">
      <c r="A18" s="89"/>
      <c r="B18" s="19" t="s">
        <v>68</v>
      </c>
      <c r="C18" s="22">
        <v>0</v>
      </c>
      <c r="D18" s="22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0">
        <v>0.4</v>
      </c>
      <c r="K18" s="20">
        <v>0.45</v>
      </c>
      <c r="L18" s="20">
        <v>0.5</v>
      </c>
    </row>
    <row r="19" spans="1:12" x14ac:dyDescent="0.2">
      <c r="A19" s="89"/>
      <c r="B19" s="19" t="s">
        <v>69</v>
      </c>
      <c r="C19" s="22">
        <v>0</v>
      </c>
      <c r="D19" s="22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0">
        <v>0.4</v>
      </c>
      <c r="K19" s="20">
        <v>0.45</v>
      </c>
      <c r="L19" s="20">
        <v>0.5</v>
      </c>
    </row>
    <row r="20" spans="1:12" ht="57" x14ac:dyDescent="0.2">
      <c r="A20" s="19" t="s">
        <v>70</v>
      </c>
      <c r="B20" s="19" t="s">
        <v>71</v>
      </c>
      <c r="C20" s="22">
        <v>0</v>
      </c>
      <c r="D20" s="22">
        <v>0</v>
      </c>
      <c r="E20" s="20" t="s">
        <v>34</v>
      </c>
      <c r="F20" s="20" t="s">
        <v>35</v>
      </c>
      <c r="G20" s="22">
        <v>0</v>
      </c>
      <c r="H20" s="22">
        <v>0</v>
      </c>
      <c r="I20" s="22">
        <v>0</v>
      </c>
      <c r="J20" s="20">
        <v>0.5</v>
      </c>
      <c r="K20" s="20">
        <v>0.5</v>
      </c>
      <c r="L20" s="20">
        <v>0.5</v>
      </c>
    </row>
    <row r="21" spans="1:12" ht="45.6" x14ac:dyDescent="0.2">
      <c r="A21" s="89" t="s">
        <v>72</v>
      </c>
      <c r="B21" s="19" t="s">
        <v>73</v>
      </c>
      <c r="C21" s="20" t="s">
        <v>33</v>
      </c>
      <c r="D21" s="20">
        <v>0.15</v>
      </c>
      <c r="E21" s="21">
        <v>0</v>
      </c>
      <c r="F21" s="21">
        <v>0</v>
      </c>
      <c r="G21" s="20">
        <v>0.4</v>
      </c>
      <c r="H21" s="20">
        <v>0.45</v>
      </c>
      <c r="I21" s="20">
        <v>0.5</v>
      </c>
      <c r="J21" s="22">
        <v>0</v>
      </c>
      <c r="K21" s="22">
        <v>0</v>
      </c>
      <c r="L21" s="22">
        <v>0</v>
      </c>
    </row>
    <row r="22" spans="1:12" ht="45.6" x14ac:dyDescent="0.2">
      <c r="A22" s="89"/>
      <c r="B22" s="19" t="s">
        <v>74</v>
      </c>
      <c r="C22" s="20" t="s">
        <v>33</v>
      </c>
      <c r="D22" s="20">
        <v>0.15</v>
      </c>
      <c r="E22" s="21">
        <v>0</v>
      </c>
      <c r="F22" s="21">
        <v>0</v>
      </c>
      <c r="G22" s="20">
        <v>0.4</v>
      </c>
      <c r="H22" s="20">
        <v>0.45</v>
      </c>
      <c r="I22" s="20">
        <v>0.5</v>
      </c>
      <c r="J22" s="22">
        <v>0</v>
      </c>
      <c r="K22" s="22">
        <v>0</v>
      </c>
      <c r="L22" s="22">
        <v>0</v>
      </c>
    </row>
    <row r="23" spans="1:12" ht="45.6" x14ac:dyDescent="0.2">
      <c r="A23" s="89" t="s">
        <v>75</v>
      </c>
      <c r="B23" s="19" t="s">
        <v>76</v>
      </c>
      <c r="C23" s="20" t="s">
        <v>33</v>
      </c>
      <c r="D23" s="20">
        <v>0.15</v>
      </c>
      <c r="E23" s="21">
        <v>0</v>
      </c>
      <c r="F23" s="21">
        <v>0</v>
      </c>
      <c r="G23" s="20">
        <v>0.4</v>
      </c>
      <c r="H23" s="20">
        <v>0.45</v>
      </c>
      <c r="I23" s="20">
        <v>0.5</v>
      </c>
      <c r="J23" s="22">
        <v>0</v>
      </c>
      <c r="K23" s="22">
        <v>0</v>
      </c>
      <c r="L23" s="22">
        <v>0</v>
      </c>
    </row>
    <row r="24" spans="1:12" ht="45.6" x14ac:dyDescent="0.2">
      <c r="A24" s="89"/>
      <c r="B24" s="19" t="s">
        <v>77</v>
      </c>
      <c r="C24" s="20" t="s">
        <v>33</v>
      </c>
      <c r="D24" s="20">
        <v>0.15</v>
      </c>
      <c r="E24" s="21">
        <v>0</v>
      </c>
      <c r="F24" s="21">
        <v>0</v>
      </c>
      <c r="G24" s="20">
        <v>0.4</v>
      </c>
      <c r="H24" s="20">
        <v>0.45</v>
      </c>
      <c r="I24" s="20">
        <v>0.5</v>
      </c>
      <c r="J24" s="22">
        <v>0</v>
      </c>
      <c r="K24" s="22">
        <v>0</v>
      </c>
      <c r="L24" s="22">
        <v>0</v>
      </c>
    </row>
    <row r="25" spans="1:12" ht="45.6" x14ac:dyDescent="0.2">
      <c r="A25" s="89"/>
      <c r="B25" s="19" t="s">
        <v>78</v>
      </c>
      <c r="C25" s="20" t="s">
        <v>33</v>
      </c>
      <c r="D25" s="20">
        <v>0.15</v>
      </c>
      <c r="E25" s="21">
        <v>0</v>
      </c>
      <c r="F25" s="21">
        <v>0</v>
      </c>
      <c r="G25" s="20">
        <v>0.4</v>
      </c>
      <c r="H25" s="20">
        <v>0.45</v>
      </c>
      <c r="I25" s="20">
        <v>0.5</v>
      </c>
      <c r="J25" s="22">
        <v>0</v>
      </c>
      <c r="K25" s="22">
        <v>0</v>
      </c>
      <c r="L25" s="22">
        <v>0</v>
      </c>
    </row>
    <row r="26" spans="1:12" ht="45.6" x14ac:dyDescent="0.2">
      <c r="A26" s="89" t="s">
        <v>79</v>
      </c>
      <c r="B26" s="19" t="s">
        <v>80</v>
      </c>
      <c r="C26" s="20" t="s">
        <v>33</v>
      </c>
      <c r="D26" s="20">
        <v>0.15</v>
      </c>
      <c r="E26" s="21">
        <v>0</v>
      </c>
      <c r="F26" s="21">
        <v>0</v>
      </c>
      <c r="G26" s="20">
        <v>0.4</v>
      </c>
      <c r="H26" s="20">
        <v>0.45</v>
      </c>
      <c r="I26" s="20">
        <v>0.5</v>
      </c>
      <c r="J26" s="22">
        <v>0</v>
      </c>
      <c r="K26" s="22">
        <v>0</v>
      </c>
      <c r="L26" s="22">
        <v>0</v>
      </c>
    </row>
    <row r="27" spans="1:12" ht="45.6" x14ac:dyDescent="0.2">
      <c r="A27" s="89"/>
      <c r="B27" s="19" t="s">
        <v>81</v>
      </c>
      <c r="C27" s="20" t="s">
        <v>33</v>
      </c>
      <c r="D27" s="20">
        <v>0.15</v>
      </c>
      <c r="E27" s="21">
        <v>0</v>
      </c>
      <c r="F27" s="21">
        <v>0</v>
      </c>
      <c r="G27" s="20">
        <v>0.4</v>
      </c>
      <c r="H27" s="20">
        <v>0.45</v>
      </c>
      <c r="I27" s="20">
        <v>0.5</v>
      </c>
      <c r="J27" s="22">
        <v>0</v>
      </c>
      <c r="K27" s="22">
        <v>0</v>
      </c>
      <c r="L27" s="22">
        <v>0</v>
      </c>
    </row>
    <row r="28" spans="1:12" ht="45.6" x14ac:dyDescent="0.2">
      <c r="A28" s="89"/>
      <c r="B28" s="19" t="s">
        <v>82</v>
      </c>
      <c r="C28" s="20" t="s">
        <v>33</v>
      </c>
      <c r="D28" s="20">
        <v>0.15</v>
      </c>
      <c r="E28" s="21">
        <v>0</v>
      </c>
      <c r="F28" s="21">
        <v>0</v>
      </c>
      <c r="G28" s="20">
        <v>0.4</v>
      </c>
      <c r="H28" s="20">
        <v>0.45</v>
      </c>
      <c r="I28" s="20">
        <v>0.5</v>
      </c>
      <c r="J28" s="22">
        <v>0</v>
      </c>
      <c r="K28" s="22">
        <v>0</v>
      </c>
      <c r="L28" s="22">
        <v>0</v>
      </c>
    </row>
    <row r="29" spans="1:12" ht="45.6" x14ac:dyDescent="0.2">
      <c r="A29" s="89"/>
      <c r="B29" s="19" t="s">
        <v>83</v>
      </c>
      <c r="C29" s="20" t="s">
        <v>33</v>
      </c>
      <c r="D29" s="20">
        <v>0.15</v>
      </c>
      <c r="E29" s="21">
        <v>0</v>
      </c>
      <c r="F29" s="21">
        <v>0</v>
      </c>
      <c r="G29" s="20">
        <v>0.4</v>
      </c>
      <c r="H29" s="20">
        <v>0.45</v>
      </c>
      <c r="I29" s="20">
        <v>0.5</v>
      </c>
      <c r="J29" s="22">
        <v>0</v>
      </c>
      <c r="K29" s="22">
        <v>0</v>
      </c>
      <c r="L29" s="22">
        <v>0</v>
      </c>
    </row>
  </sheetData>
  <mergeCells count="11">
    <mergeCell ref="A14:A15"/>
    <mergeCell ref="A16:A19"/>
    <mergeCell ref="A21:A22"/>
    <mergeCell ref="A23:A25"/>
    <mergeCell ref="A26:A29"/>
    <mergeCell ref="A9:A13"/>
    <mergeCell ref="A1:L1"/>
    <mergeCell ref="A2:A3"/>
    <mergeCell ref="B2:B3"/>
    <mergeCell ref="C2:L2"/>
    <mergeCell ref="A4:A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Переход с архивных на новые</vt:lpstr>
      <vt:lpstr>Переход с архивных на ЭНТ</vt:lpstr>
      <vt:lpstr>Б24</vt:lpstr>
      <vt:lpstr>Б24 Энтерпрайз</vt:lpstr>
      <vt:lpstr>Б24 (архивные тарифы)</vt:lpstr>
      <vt:lpstr>1СБ24(КП)</vt:lpstr>
      <vt:lpstr>1СБ24(ЭНТ)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venera</cp:lastModifiedBy>
  <cp:lastPrinted>2016-08-18T14:58:09Z</cp:lastPrinted>
  <dcterms:created xsi:type="dcterms:W3CDTF">2011-10-18T14:04:20Z</dcterms:created>
  <dcterms:modified xsi:type="dcterms:W3CDTF">2023-03-27T10:11:42Z</dcterms:modified>
</cp:coreProperties>
</file>