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UZ\Прайс для ленда UZ\"/>
    </mc:Choice>
  </mc:AlternateContent>
  <xr:revisionPtr revIDLastSave="0" documentId="13_ncr:1_{55C2D61A-3B71-4A1E-A121-D9C5DFA0C585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Б24" sheetId="37" r:id="rId1"/>
    <sheet name="Б24 (архивные тарифы)" sheetId="47" r:id="rId2"/>
    <sheet name="1СБ24(КП)" sheetId="45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2" hidden="1">'1СБ24(КП)'!$B$1:$D$16</definedName>
    <definedName name="_xlnm._FilterDatabase" localSheetId="3" hidden="1">Скидки!$A$3:$C$3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5" l="1"/>
  <c r="F21" i="45"/>
  <c r="F20" i="45"/>
  <c r="F19" i="45"/>
  <c r="F18" i="45"/>
  <c r="F9" i="45"/>
  <c r="F8" i="45"/>
  <c r="F7" i="45"/>
  <c r="F6" i="45"/>
  <c r="F5" i="45"/>
  <c r="D15" i="37" l="1"/>
  <c r="F15" i="37" s="1"/>
  <c r="D14" i="37"/>
  <c r="D18" i="37"/>
  <c r="F18" i="37" s="1"/>
  <c r="D17" i="37"/>
  <c r="D30" i="47"/>
  <c r="F30" i="47" s="1"/>
  <c r="D29" i="47"/>
  <c r="F29" i="47" s="1"/>
  <c r="F28" i="47"/>
  <c r="E30" i="47" l="1"/>
  <c r="D34" i="47" l="1"/>
  <c r="F34" i="47" s="1"/>
  <c r="D31" i="47"/>
  <c r="F31" i="47" s="1"/>
  <c r="F25" i="47"/>
  <c r="F22" i="47"/>
  <c r="F16" i="47"/>
  <c r="F13" i="47"/>
  <c r="D15" i="47"/>
  <c r="F15" i="47" s="1"/>
  <c r="D14" i="47"/>
  <c r="F14" i="47" s="1"/>
  <c r="F11" i="47"/>
  <c r="F10" i="47"/>
  <c r="D12" i="47"/>
  <c r="F12" i="47" s="1"/>
  <c r="D11" i="47"/>
  <c r="F7" i="47"/>
  <c r="D9" i="47"/>
  <c r="F9" i="47" s="1"/>
  <c r="D8" i="47"/>
  <c r="F8" i="47" s="1"/>
  <c r="F4" i="47"/>
  <c r="D6" i="47"/>
  <c r="F6" i="47" s="1"/>
  <c r="D5" i="47"/>
  <c r="F5" i="47" s="1"/>
  <c r="D21" i="37" l="1"/>
  <c r="F21" i="37" s="1"/>
  <c r="D20" i="37"/>
  <c r="D36" i="47" l="1"/>
  <c r="F36" i="47" s="1"/>
  <c r="D35" i="47"/>
  <c r="F35" i="47" s="1"/>
  <c r="D33" i="47"/>
  <c r="F33" i="47" s="1"/>
  <c r="D32" i="47"/>
  <c r="F32" i="47" s="1"/>
  <c r="D27" i="47"/>
  <c r="F27" i="47" s="1"/>
  <c r="D26" i="47"/>
  <c r="F26" i="47" s="1"/>
  <c r="D24" i="47"/>
  <c r="F24" i="47" s="1"/>
  <c r="D23" i="47"/>
  <c r="F23" i="47" s="1"/>
  <c r="D21" i="47"/>
  <c r="F21" i="47" s="1"/>
  <c r="D20" i="47"/>
  <c r="D18" i="47"/>
  <c r="F18" i="47" s="1"/>
  <c r="D17" i="47"/>
  <c r="F17" i="47" s="1"/>
  <c r="E36" i="47" l="1"/>
  <c r="E33" i="47"/>
  <c r="E27" i="47"/>
  <c r="E24" i="47"/>
  <c r="E21" i="47"/>
  <c r="E18" i="47"/>
  <c r="E15" i="47"/>
  <c r="E12" i="47"/>
  <c r="E9" i="47"/>
  <c r="E6" i="47"/>
  <c r="D12" i="37" l="1"/>
  <c r="F12" i="37" s="1"/>
  <c r="D11" i="37"/>
  <c r="D9" i="37"/>
  <c r="F9" i="37" s="1"/>
  <c r="D8" i="37"/>
  <c r="D6" i="37"/>
  <c r="F6" i="37" s="1"/>
  <c r="D5" i="37"/>
  <c r="D13" i="45" l="1"/>
  <c r="D14" i="45"/>
  <c r="D15" i="45"/>
  <c r="D16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<sst xmlns="http://schemas.openxmlformats.org/spreadsheetml/2006/main" count="484" uniqueCount="257">
  <si>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</si>
  <si>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</si>
  <si>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</si>
  <si>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</si>
  <si>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</si>
  <si>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</si>
  <si>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</si>
  <si>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</si>
  <si>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</si>
  <si>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</si>
  <si>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</si>
  <si>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</si>
  <si>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</si>
  <si>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</si>
  <si>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</si>
  <si>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</si>
  <si>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</si>
  <si>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</si>
  <si>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</si>
  <si>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</si>
  <si>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</si>
  <si>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</si>
  <si>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</si>
  <si>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</si>
  <si>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</si>
  <si>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</si>
  <si>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</si>
  <si>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</si>
  <si>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</si>
  <si>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</si>
  <si>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</si>
  <si>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</si>
  <si>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</si>
  <si>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</si>
  <si>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</si>
  <si>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</si>
  <si>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</si>
  <si>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</si>
  <si>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</si>
  <si>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</si>
  <si>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</si>
  <si>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</si>
  <si>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</si>
  <si>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</si>
  <si>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</si>
  <si>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</si>
  <si>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</si>
  <si>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</si>
  <si>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</si>
  <si>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</si>
  <si>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</si>
  <si>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</si>
  <si>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</si>
  <si>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</si>
  <si>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</si>
  <si>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</si>
  <si>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</si>
  <si>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</si>
  <si>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</si>
  <si>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</si>
  <si>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</si>
  <si>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</si>
  <si>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</si>
  <si>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</si>
  <si>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</si>
  <si>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</si>
  <si>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</si>
  <si>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</si>
  <si>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</si>
  <si>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</si>
  <si>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</si>
  <si>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</si>
  <si>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</si>
  <si>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</si>
  <si>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</si>
  <si>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</si>
  <si>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</si>
  <si>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</si>
  <si>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</si>
  <si>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</si>
  <si>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</si>
  <si>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</si>
  <si>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</si>
  <si>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</si>
  <si>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</si>
  <si>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</si>
  <si>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</si>
  <si>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</si>
  <si>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</si>
  <si>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</si>
  <si>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</si>
  <si>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</si>
  <si>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</si>
  <si>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</si>
  <si>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</si>
  <si>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</si>
  <si>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</si>
  <si>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</si>
  <si>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</si>
  <si>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</si>
  <si>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</si>
  <si>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</si>
  <si>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Лицензия</t>
  </si>
  <si>
    <t>Переход на редакцию выше</t>
  </si>
  <si>
    <t>"1С-Битрикс24"</t>
  </si>
  <si>
    <t>"Битрикс24"</t>
  </si>
  <si>
    <t>Полное наименование ПП</t>
  </si>
  <si>
    <t>Программа для ЭВМ "1С-Битрикс24". Лицензия Проект+ (1 мес.)</t>
  </si>
  <si>
    <t>Программа для ЭВМ "1С-Битрикс24". Лицензия Проект+ (3 мес.)</t>
  </si>
  <si>
    <t>Программа для ЭВМ "1С-Битрикс24". Лицензия Проект+ (12 мес.)</t>
  </si>
  <si>
    <t>Программа для ЭВМ "1С-Битрикс24". Лицензия Команда (1 мес.)</t>
  </si>
  <si>
    <t>Программа для ЭВМ "1С-Битрикс24". Лицензия Команда (3 мес.)</t>
  </si>
  <si>
    <t>Программа для ЭВМ "1С-Битрикс24". Лицензия Команда (12 мес.)</t>
  </si>
  <si>
    <t>"Отпуск" (12 мес.)</t>
  </si>
  <si>
    <t>Программа для ЭВМ "1С-Битрикс24". Лицензия Отпуск (12 мес.)</t>
  </si>
  <si>
    <t>Программа для ЭВМ "1С-Битрикс24". Лицензия CRM+ (1 мес.)</t>
  </si>
  <si>
    <t>Программа для ЭВМ "1С-Битрикс24". Лицензия CRM+ (3 мес.)</t>
  </si>
  <si>
    <t>Программа для ЭВМ "1С-Битрикс24". Лицензия CRM+ (12 мес.)</t>
  </si>
  <si>
    <t>"Проект+" (2018 архивный) (1 мес.)</t>
  </si>
  <si>
    <t>"Проект+" (2018 архивный) (3 мес.)</t>
  </si>
  <si>
    <t>"Проект+" (2018 архивный) (12 мес.)</t>
  </si>
  <si>
    <t>"CRM+" (2018 архивный) (1 мес.)</t>
  </si>
  <si>
    <t>"CRM+" (2018 архивный) (3 мес.)</t>
  </si>
  <si>
    <t>"CRM+" (2018 архивный) (12 мес.)</t>
  </si>
  <si>
    <t>"Команда" (2018 архивный) (1 мес.)</t>
  </si>
  <si>
    <t>"Команда" (2018 архивный) (3 мес.)</t>
  </si>
  <si>
    <t>"Команда" (2018 архивный) (12 мес.)</t>
  </si>
  <si>
    <t>Размер скидки за период</t>
  </si>
  <si>
    <t>Комментарий</t>
  </si>
  <si>
    <t>комментарий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</si>
  <si>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</si>
  <si>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</si>
  <si>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</si>
  <si>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</si>
  <si>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</si>
  <si>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</si>
  <si>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</si>
  <si>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</si>
  <si>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</si>
  <si>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</si>
  <si>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</si>
  <si>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</si>
  <si>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</si>
  <si>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</si>
  <si>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Стандартный (3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</si>
  <si>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</si>
  <si>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</si>
  <si>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</si>
  <si>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"Старт+" (2020 архивный) (1 мес.)</t>
  </si>
  <si>
    <t>Программа для ЭВМ "1С-Битрикс24". Лицензия Старт+ (2020 архивный) (1 мес.)</t>
  </si>
  <si>
    <t>"Старт+" (2020 архивный) (3 мес.)</t>
  </si>
  <si>
    <t>Программа для ЭВМ "1С-Битрикс24". Лицензия Старт+ (2020 архивный) (3 мес.)</t>
  </si>
  <si>
    <t>"Старт+" (2020 архивный) (12 мес.)</t>
  </si>
  <si>
    <t>Программа для ЭВМ "1С-Битрикс24". Лицензия Старт+ (2020 архивный) (12 мес.)</t>
  </si>
  <si>
    <t>"CRM+" (2020 архивный) (1 мес.)</t>
  </si>
  <si>
    <t>Программа для ЭВМ "1С-Битрикс24". Лицензия CRM+ (2020 архивный) (1 мес.)</t>
  </si>
  <si>
    <t>"CRM+" (2020 архивный) (3 мес.)</t>
  </si>
  <si>
    <t>Программа для ЭВМ "1С-Битрикс24". Лицензия CRM+ (2020 архивный) (3 мес.)</t>
  </si>
  <si>
    <t>"CRM+" (2020 архивный) (12 мес.)</t>
  </si>
  <si>
    <t>Программа для ЭВМ "1С-Битрикс24". Лицензия CRM+ (2020 архивный) (12 мес.)</t>
  </si>
  <si>
    <t>"Задачи+" (2020 архивный) (1 мес.)</t>
  </si>
  <si>
    <t>Программа для ЭВМ "1С-Битрикс24". Лицензия Задачи+ (2020 архивный) (1 мес.)</t>
  </si>
  <si>
    <t>"Задачи+" (2020 архивный) (3 мес.)</t>
  </si>
  <si>
    <t>Программа для ЭВМ "1С-Битрикс24". Лицензия Задачи+ (2020 архивный) (3 мес.)</t>
  </si>
  <si>
    <t>"Задачи+" (2020 архивный) (12 мес.)</t>
  </si>
  <si>
    <t>Программа для ЭВМ "1С-Битрикс24". Лицензия Задачи+ (2020 архивный) (12 мес.)</t>
  </si>
  <si>
    <t>"Команда" (2020 архивный) (1 мес.)</t>
  </si>
  <si>
    <t>Программа для ЭВМ "1С-Битрикс24". Лицензия Команда (2020 архивный) (1 мес.)</t>
  </si>
  <si>
    <t>"Команда" (2020 архивный) (3 мес.)</t>
  </si>
  <si>
    <t>Программа для ЭВМ "1С-Битрикс24". Лицензия Команда (2020 архивный) (3 мес.)</t>
  </si>
  <si>
    <t>"Команда" (2020 архивный) (12 мес.)</t>
  </si>
  <si>
    <t>Программа для ЭВМ "1С-Битрикс24". Лицензия Команда (2020 архивный) (12 мес.)</t>
  </si>
  <si>
    <t>"Компания" (2020 архивный) (1 мес.)</t>
  </si>
  <si>
    <t>Программа для ЭВМ "1С-Битрикс24". Лицензия Компания (2020 архивный) (1 мес.)</t>
  </si>
  <si>
    <t>"Компания" (2020 архивный) (3 мес.)</t>
  </si>
  <si>
    <t>Программа для ЭВМ "1С-Битрикс24". Лицензия Компания (2020 архивный) (3 мес.)</t>
  </si>
  <si>
    <t>"Компания" (2020 архивный) (12 мес.)</t>
  </si>
  <si>
    <t>Программа для ЭВМ "1С-Битрикс24". Лицензия Компания (2020 архивный) (12 мес.)</t>
  </si>
  <si>
    <t>"Компания х2" (2020 архивный) (1 мес.)</t>
  </si>
  <si>
    <t>Программа для ЭВМ "1С-Битрикс24". Лицензия Компания х2 (2020 архивный) (1 мес.)</t>
  </si>
  <si>
    <t>"Компания х2" (2020 архивный) (3 мес.)</t>
  </si>
  <si>
    <t>Программа для ЭВМ "1С-Битрикс24". Лицензия Компания х2 (2020 архивный) (3 мес.)</t>
  </si>
  <si>
    <t>Программа для ЭВМ "1С-Битрикс24". Лицензия Компания х2 (2020 архивный) (24 мес.)</t>
  </si>
  <si>
    <t>"Компания х3" (2020 архивный) (1 мес.)</t>
  </si>
  <si>
    <t>Программа для ЭВМ "1С-Битрикс24". Лицензия Компания х3 (2020 архивный) (1 мес.)</t>
  </si>
  <si>
    <t>"Компания х3" (2020 архивный) (3 мес.)</t>
  </si>
  <si>
    <t>Программа для ЭВМ "1С-Битрикс24". Лицензия Компания х3 (2020 архивный) (3 мес.)</t>
  </si>
  <si>
    <t>"Компания х3" (2020 архивный) (12 мес.)</t>
  </si>
  <si>
    <t>Программа для ЭВМ "1С-Битрикс24". Лицензия Компания х3 (2020 архивный) (12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</si>
  <si>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</si>
  <si>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</si>
  <si>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</si>
  <si>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</si>
  <si>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</si>
  <si>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</si>
  <si>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</si>
  <si>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</si>
  <si>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</si>
  <si>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</si>
  <si>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CRM (12 мес., переход по спец.цене)</t>
  </si>
  <si>
    <t>Программа для ЭВМ "1С-Битрикс24". Лицензия CRM (12 мес., переход по спец.цене)</t>
  </si>
  <si>
    <t>Интернет-магазин + CRM (12 мес., переход по спец.цене)</t>
  </si>
  <si>
    <t>Программа для ЭВМ "1С-Битрикс24". Лицензия Интернет-магазин + CRM (12 мес., переход по спец.цене)</t>
  </si>
  <si>
    <t>Корпоративный портал - 50 (12 мес., переход по спец.цене)</t>
  </si>
  <si>
    <t>Программа для ЭВМ "1С-Битрикс24". Лицензия Корпоративный портал - 50 (12 мес., переход по спец.цене)</t>
  </si>
  <si>
    <t>Корпоративный портал - 100 (12 мес., переход по спец.цене)</t>
  </si>
  <si>
    <t>Программа для ЭВМ "1С-Битрикс24". Лицензия Корпоративный портал - 100 (12 мес., переход по спец.цене)</t>
  </si>
  <si>
    <t>Корпоративный портал - 250 (12 мес., переход по спец.цене)</t>
  </si>
  <si>
    <t>Программа для ЭВМ "1С-Битрикс24". Лицензия Корпоративный портал - 250 (12 мес., переход по спец.цене)</t>
  </si>
  <si>
    <t>Корпоративный портал - 500 (12 мес., переход по спец.цене)</t>
  </si>
  <si>
    <t>Программа для ЭВМ "1С-Битрикс24". Лицензия Корпоративный портал - 500 (12 мес., переход по спец.цене)</t>
  </si>
  <si>
    <t>Подписные лицензии "1С-Битрикс24"</t>
  </si>
  <si>
    <t>Программа для ЭВМ "1С-Битрикс24". Лицензия Энтерпрайз (12 мес.)</t>
  </si>
  <si>
    <t>Продление+переход на подписную модель лицензирования</t>
  </si>
  <si>
    <t>"1С-Битрикс24: Интернет-магазин + CRM"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</si>
  <si>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</si>
  <si>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</si>
  <si>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</si>
  <si>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</si>
  <si>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</si>
  <si>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</si>
  <si>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</si>
  <si>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</si>
  <si>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</si>
  <si>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Продление+спец.переход на подписную модель лицензирования</t>
  </si>
  <si>
    <t>Переходы между редакциями 1С-Битрикс24</t>
  </si>
  <si>
    <t>Программа для ЭВМ "1С-Битрикс24". Лицензия Энтерпрайз (1 мес.)</t>
  </si>
  <si>
    <t>Программа для ЭВМ "1С-Битрикс24". Лицензия Энтерпрайз (3 мес.)</t>
  </si>
  <si>
    <t>"Компания х2" (2020 архивный) (12 мес.)</t>
  </si>
  <si>
    <t>"Профессиональный" (2021 архивный) (1 мес.)</t>
  </si>
  <si>
    <t>"Профессиональный" (2021 архивный) (3 мес.)</t>
  </si>
  <si>
    <t>"Профессиональный" (2021 архивный) (12 мес.)</t>
  </si>
  <si>
    <t>Программа для ЭВМ "1С-Битрикс24". Лицензия Профессиональный (2021 архивный) (1 мес.)</t>
  </si>
  <si>
    <t>Программа для ЭВМ "1С-Битрикс24". Лицензия Профессиональный (2021 архивный) (3 мес.)</t>
  </si>
  <si>
    <t>Программа для ЭВМ "1С-Битрикс24". Лицензия Профессиональный (2021 архивный) (12 мес.)</t>
  </si>
  <si>
    <t>"Энтерпрайз 250" (1 мес.)</t>
  </si>
  <si>
    <t>"Энтерпрайз 250" (3 мес.)</t>
  </si>
  <si>
    <t>"Энтерпрайз 250" (12 мес.)</t>
  </si>
  <si>
    <t>"Энтерпрайз 500" (1 мес.)</t>
  </si>
  <si>
    <t>"Энтерпрайз 500" (3 мес.)</t>
  </si>
  <si>
    <t>"Энтерпрайз 500" (12 мес.)</t>
  </si>
  <si>
    <t>"Энтерпрайз 1000" (1 мес.)</t>
  </si>
  <si>
    <t>"Энтерпрайз 1000" (3 мес.)</t>
  </si>
  <si>
    <t>"Энтерпрайз 1000" (12 мес.)</t>
  </si>
  <si>
    <t>Расширение "Энтерпрайз-1000" (1000 доп.польз.)*</t>
  </si>
  <si>
    <t>Программа для ЭВМ "1С-Битрикс24". Расширение лицензии "Энтерпрайз-1000" (1000 доп.польз.)</t>
  </si>
  <si>
    <t>*Расширение можно купить только для тариф ЭНТ 1000, купленного на год</t>
  </si>
  <si>
    <t>Размер акционной скидки</t>
  </si>
  <si>
    <t>Скидка для лицензий, приобретенных до 27.07.2022г.</t>
  </si>
  <si>
    <t>Скидка действует для новых клиентов и тех, кто переходит с другого коммерческого тарифа</t>
  </si>
  <si>
    <t>Спец.условие акции! Для покупателей облачного тарифа Энтерпрайз в августе на год, мы удваиваем количество пользователей для данного портала. Кроме скидки 30% на год, клиент получает 500 пользователей вместо 250, или 1 000 пользователей вместо 500.</t>
  </si>
  <si>
    <t>Акционная цена в UZS</t>
  </si>
  <si>
    <t>Цена при покупке по месячно в UZS</t>
  </si>
  <si>
    <t>Цена для клиентов в UZS</t>
  </si>
  <si>
    <t>Конечная цена для клиетов в UZS</t>
  </si>
  <si>
    <t>Базовая цена
в UZS</t>
  </si>
  <si>
    <t>Акционная цена для клиента в UZS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</si>
</sst>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26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i/>
      <sz val="8"/>
      <color rgb="FFFF0000"/>
      <name val="Verdana"/>
      <family val="2"/>
      <charset val="204"/>
      <scheme val="minor"/>
    </font>
    <font>
      <b/>
      <i/>
      <sz val="8"/>
      <color theme="1"/>
      <name val="Verdana"/>
      <family val="2"/>
      <charset val="204"/>
      <scheme val="minor"/>
    </font>
    <font>
      <i/>
      <sz val="8"/>
      <color rgb="FF0070C0"/>
      <name val="Verdana"/>
      <family val="2"/>
      <charset val="204"/>
      <scheme val="minor"/>
    </font>
    <font>
      <i/>
      <sz val="8"/>
      <color theme="2" tint="-0.499984740745262"/>
      <name val="Verdana"/>
      <family val="2"/>
      <charset val="204"/>
      <scheme val="minor"/>
    </font>
    <font>
      <i/>
      <sz val="8"/>
      <color rgb="FF00B050"/>
      <name val="Verdana"/>
      <family val="2"/>
      <charset val="204"/>
    </font>
    <font>
      <sz val="9"/>
      <color rgb="FFFF0000"/>
      <name val="Verdana"/>
      <family val="2"/>
      <charset val="204"/>
      <scheme val="minor"/>
    </font>
    <font>
      <i/>
      <sz val="8"/>
      <color theme="2" tint="-0.499984740745262"/>
      <name val="Verdana"/>
      <family val="2"/>
      <charset val="204"/>
    </font>
    <font>
      <i/>
      <sz val="8"/>
      <color theme="4" tint="-0.249977111117893"/>
      <name val="Verdana"/>
      <family val="2"/>
      <charset val="204"/>
      <scheme val="minor"/>
    </font>
    <font>
      <sz val="9"/>
      <color rgb="FF00B05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center"/>
    </xf>
    <xf numFmtId="2" fontId="11" fillId="2" borderId="15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1" fillId="2" borderId="15" xfId="0" applyFont="1" applyFill="1" applyBorder="1" applyAlignment="1">
      <alignment vertical="top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4" fillId="9" borderId="0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right" vertical="center"/>
    </xf>
    <xf numFmtId="164" fontId="11" fillId="2" borderId="15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13" fillId="0" borderId="1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9" fontId="15" fillId="0" borderId="3" xfId="0" applyNumberFormat="1" applyFont="1" applyBorder="1" applyAlignment="1">
      <alignment horizontal="right"/>
    </xf>
    <xf numFmtId="9" fontId="15" fillId="0" borderId="14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164" fontId="8" fillId="0" borderId="15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1" fillId="2" borderId="16" xfId="0" applyFont="1" applyFill="1" applyBorder="1" applyAlignment="1">
      <alignment vertical="top"/>
    </xf>
    <xf numFmtId="2" fontId="11" fillId="2" borderId="16" xfId="0" applyNumberFormat="1" applyFont="1" applyFill="1" applyBorder="1" applyAlignment="1">
      <alignment vertical="top"/>
    </xf>
    <xf numFmtId="2" fontId="11" fillId="2" borderId="11" xfId="0" applyNumberFormat="1" applyFont="1" applyFill="1" applyBorder="1" applyAlignment="1">
      <alignment vertical="top"/>
    </xf>
    <xf numFmtId="0" fontId="22" fillId="0" borderId="0" xfId="2" applyFont="1" applyAlignment="1">
      <alignment horizontal="left" vertical="top"/>
    </xf>
    <xf numFmtId="164" fontId="11" fillId="0" borderId="3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left" vertical="top"/>
    </xf>
    <xf numFmtId="164" fontId="16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horizontal="left" vertical="top"/>
    </xf>
    <xf numFmtId="9" fontId="21" fillId="0" borderId="3" xfId="1" applyFont="1" applyFill="1" applyBorder="1" applyAlignment="1">
      <alignment horizontal="left" vertical="center" wrapText="1"/>
    </xf>
    <xf numFmtId="9" fontId="23" fillId="0" borderId="3" xfId="1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top"/>
    </xf>
    <xf numFmtId="0" fontId="25" fillId="0" borderId="0" xfId="0" applyFont="1"/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 xr:uid="{A54B405F-ACB1-4882-AFD8-68E6A840D6FE}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1</xdr:col>
      <xdr:colOff>772582</xdr:colOff>
      <xdr:row>0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showGridLines="0" tabSelected="1" zoomScale="90" zoomScaleNormal="90" workbookViewId="0">
      <selection activeCell="B4" sqref="B4"/>
    </sheetView>
  </sheetViews>
  <sheetFormatPr defaultColWidth="8.81640625" defaultRowHeight="9.75" customHeight="1" outlineLevelCol="1" x14ac:dyDescent="0.25"/>
  <cols>
    <col min="1" max="1" width="1.81640625" style="15" customWidth="1"/>
    <col min="2" max="2" width="36.7265625" style="17" customWidth="1"/>
    <col min="3" max="3" width="54.08984375" style="17" hidden="1" customWidth="1" outlineLevel="1"/>
    <col min="4" max="4" width="15.54296875" style="16" customWidth="1" collapsed="1"/>
    <col min="5" max="5" width="14.26953125" style="75" customWidth="1"/>
    <col min="6" max="6" width="14.453125" style="75" customWidth="1"/>
    <col min="7" max="7" width="61.26953125" style="15" customWidth="1" outlineLevel="1"/>
    <col min="8" max="20" width="8.81640625" style="15" customWidth="1"/>
    <col min="21" max="16384" width="8.81640625" style="15"/>
  </cols>
  <sheetData>
    <row r="1" spans="1:8" s="14" customFormat="1" ht="21.75" customHeight="1" x14ac:dyDescent="0.25">
      <c r="A1" s="60"/>
      <c r="B1" s="92" t="s">
        <v>101</v>
      </c>
      <c r="C1" s="94" t="s">
        <v>106</v>
      </c>
      <c r="D1" s="87" t="s">
        <v>252</v>
      </c>
      <c r="E1" s="87" t="s">
        <v>247</v>
      </c>
      <c r="F1" s="87" t="s">
        <v>251</v>
      </c>
      <c r="G1" s="89" t="s">
        <v>129</v>
      </c>
      <c r="H1" s="51"/>
    </row>
    <row r="2" spans="1:8" s="14" customFormat="1" ht="13.8" customHeight="1" x14ac:dyDescent="0.25">
      <c r="A2" s="58"/>
      <c r="B2" s="93"/>
      <c r="C2" s="95"/>
      <c r="D2" s="88"/>
      <c r="E2" s="88"/>
      <c r="F2" s="88"/>
      <c r="G2" s="90"/>
      <c r="H2" s="51"/>
    </row>
    <row r="3" spans="1:8" ht="9.75" customHeight="1" x14ac:dyDescent="0.25">
      <c r="A3" s="53"/>
      <c r="B3" s="27" t="s">
        <v>105</v>
      </c>
      <c r="C3" s="54"/>
      <c r="D3" s="55"/>
      <c r="E3" s="55"/>
      <c r="F3" s="55"/>
      <c r="G3" s="56"/>
      <c r="H3" s="35"/>
    </row>
    <row r="4" spans="1:8" ht="10.199999999999999" x14ac:dyDescent="0.2">
      <c r="A4" s="12"/>
      <c r="B4" s="33" t="s">
        <v>130</v>
      </c>
      <c r="C4" s="33" t="s">
        <v>139</v>
      </c>
      <c r="D4" s="79">
        <v>288000</v>
      </c>
      <c r="E4" s="49"/>
      <c r="F4" s="48"/>
      <c r="G4" s="80"/>
    </row>
    <row r="5" spans="1:8" ht="10.199999999999999" x14ac:dyDescent="0.2">
      <c r="A5" s="12"/>
      <c r="B5" s="13" t="s">
        <v>131</v>
      </c>
      <c r="C5" s="13" t="s">
        <v>140</v>
      </c>
      <c r="D5" s="78">
        <f>D4*3</f>
        <v>864000</v>
      </c>
      <c r="E5" s="49"/>
      <c r="F5" s="48"/>
      <c r="G5" s="67"/>
    </row>
    <row r="6" spans="1:8" ht="9.75" customHeight="1" x14ac:dyDescent="0.2">
      <c r="A6" s="12"/>
      <c r="B6" s="13" t="s">
        <v>132</v>
      </c>
      <c r="C6" s="13" t="s">
        <v>141</v>
      </c>
      <c r="D6" s="46">
        <f>D4*12</f>
        <v>3456000</v>
      </c>
      <c r="E6" s="50">
        <v>0.3</v>
      </c>
      <c r="F6" s="77">
        <f>D6*0.7</f>
        <v>2419200</v>
      </c>
      <c r="G6" s="67" t="s">
        <v>249</v>
      </c>
    </row>
    <row r="7" spans="1:8" ht="10.199999999999999" x14ac:dyDescent="0.2">
      <c r="A7" s="12"/>
      <c r="B7" s="13" t="s">
        <v>133</v>
      </c>
      <c r="C7" s="13" t="s">
        <v>142</v>
      </c>
      <c r="D7" s="78">
        <v>875000</v>
      </c>
      <c r="E7" s="49"/>
      <c r="F7" s="48"/>
      <c r="G7" s="81"/>
    </row>
    <row r="8" spans="1:8" ht="10.199999999999999" x14ac:dyDescent="0.2">
      <c r="A8" s="12"/>
      <c r="B8" s="13" t="s">
        <v>134</v>
      </c>
      <c r="C8" s="13" t="s">
        <v>144</v>
      </c>
      <c r="D8" s="78">
        <f>D7*3</f>
        <v>2625000</v>
      </c>
      <c r="E8" s="49"/>
      <c r="F8" s="48"/>
      <c r="G8" s="81"/>
    </row>
    <row r="9" spans="1:8" ht="10.199999999999999" x14ac:dyDescent="0.2">
      <c r="A9" s="12"/>
      <c r="B9" s="13" t="s">
        <v>135</v>
      </c>
      <c r="C9" s="13" t="s">
        <v>143</v>
      </c>
      <c r="D9" s="46">
        <f>D7*12</f>
        <v>10500000</v>
      </c>
      <c r="E9" s="50">
        <v>0.3</v>
      </c>
      <c r="F9" s="77">
        <f>D9*0.7</f>
        <v>7349999.9999999991</v>
      </c>
      <c r="G9" s="82" t="s">
        <v>249</v>
      </c>
    </row>
    <row r="10" spans="1:8" ht="10.199999999999999" x14ac:dyDescent="0.2">
      <c r="A10" s="12"/>
      <c r="B10" s="13" t="s">
        <v>136</v>
      </c>
      <c r="C10" s="13" t="s">
        <v>145</v>
      </c>
      <c r="D10" s="78">
        <v>1750000</v>
      </c>
      <c r="E10" s="49"/>
      <c r="F10" s="48"/>
      <c r="G10" s="81"/>
    </row>
    <row r="11" spans="1:8" ht="10.199999999999999" x14ac:dyDescent="0.2">
      <c r="A11" s="12"/>
      <c r="B11" s="13" t="s">
        <v>137</v>
      </c>
      <c r="C11" s="13" t="s">
        <v>146</v>
      </c>
      <c r="D11" s="78">
        <f>D10*3</f>
        <v>5250000</v>
      </c>
      <c r="E11" s="49"/>
      <c r="F11" s="48"/>
      <c r="G11" s="81"/>
    </row>
    <row r="12" spans="1:8" ht="10.199999999999999" x14ac:dyDescent="0.2">
      <c r="A12" s="12"/>
      <c r="B12" s="13" t="s">
        <v>138</v>
      </c>
      <c r="C12" s="13" t="s">
        <v>147</v>
      </c>
      <c r="D12" s="46">
        <f>D10*12</f>
        <v>21000000</v>
      </c>
      <c r="E12" s="50">
        <v>0.3</v>
      </c>
      <c r="F12" s="77">
        <f>D12*0.7</f>
        <v>14699999.999999998</v>
      </c>
      <c r="G12" s="82" t="s">
        <v>249</v>
      </c>
    </row>
    <row r="13" spans="1:8" ht="10.199999999999999" x14ac:dyDescent="0.2">
      <c r="A13" s="12"/>
      <c r="B13" s="13" t="s">
        <v>235</v>
      </c>
      <c r="C13" s="13" t="s">
        <v>226</v>
      </c>
      <c r="D13" s="78">
        <v>4300000</v>
      </c>
      <c r="E13" s="49"/>
      <c r="F13" s="48"/>
      <c r="G13" s="81"/>
    </row>
    <row r="14" spans="1:8" ht="10.199999999999999" x14ac:dyDescent="0.2">
      <c r="A14" s="12"/>
      <c r="B14" s="13" t="s">
        <v>236</v>
      </c>
      <c r="C14" s="13" t="s">
        <v>227</v>
      </c>
      <c r="D14" s="78">
        <f>D13*3</f>
        <v>12900000</v>
      </c>
      <c r="E14" s="49"/>
      <c r="F14" s="48"/>
      <c r="G14" s="81"/>
    </row>
    <row r="15" spans="1:8" ht="10.199999999999999" x14ac:dyDescent="0.2">
      <c r="A15" s="12"/>
      <c r="B15" s="13" t="s">
        <v>237</v>
      </c>
      <c r="C15" s="13" t="s">
        <v>212</v>
      </c>
      <c r="D15" s="46">
        <f>D13*12</f>
        <v>51600000</v>
      </c>
      <c r="E15" s="50">
        <v>0.3</v>
      </c>
      <c r="F15" s="77">
        <f>D15*0.7</f>
        <v>36120000</v>
      </c>
      <c r="G15" s="82" t="s">
        <v>249</v>
      </c>
    </row>
    <row r="16" spans="1:8" ht="10.199999999999999" x14ac:dyDescent="0.2">
      <c r="A16" s="12"/>
      <c r="B16" s="13" t="s">
        <v>238</v>
      </c>
      <c r="C16" s="13" t="s">
        <v>226</v>
      </c>
      <c r="D16" s="78">
        <v>7700000</v>
      </c>
      <c r="E16" s="49"/>
      <c r="F16" s="48"/>
      <c r="G16" s="81"/>
    </row>
    <row r="17" spans="1:7" ht="10.199999999999999" x14ac:dyDescent="0.2">
      <c r="A17" s="12"/>
      <c r="B17" s="13" t="s">
        <v>239</v>
      </c>
      <c r="C17" s="13" t="s">
        <v>227</v>
      </c>
      <c r="D17" s="78">
        <f>D16*3</f>
        <v>23100000</v>
      </c>
      <c r="E17" s="49"/>
      <c r="F17" s="48"/>
      <c r="G17" s="81"/>
    </row>
    <row r="18" spans="1:7" ht="10.199999999999999" x14ac:dyDescent="0.2">
      <c r="A18" s="12"/>
      <c r="B18" s="13" t="s">
        <v>240</v>
      </c>
      <c r="C18" s="13" t="s">
        <v>212</v>
      </c>
      <c r="D18" s="46">
        <f>D16*12</f>
        <v>92400000</v>
      </c>
      <c r="E18" s="50">
        <v>0.3</v>
      </c>
      <c r="F18" s="77">
        <f>D18*0.7</f>
        <v>64679999.999999993</v>
      </c>
      <c r="G18" s="82" t="s">
        <v>249</v>
      </c>
    </row>
    <row r="19" spans="1:7" ht="10.199999999999999" x14ac:dyDescent="0.2">
      <c r="A19" s="12"/>
      <c r="B19" s="13" t="s">
        <v>241</v>
      </c>
      <c r="C19" s="13" t="s">
        <v>226</v>
      </c>
      <c r="D19" s="78">
        <v>12700000</v>
      </c>
      <c r="E19" s="49"/>
      <c r="F19" s="48"/>
      <c r="G19" s="81"/>
    </row>
    <row r="20" spans="1:7" ht="10.199999999999999" x14ac:dyDescent="0.2">
      <c r="A20" s="12"/>
      <c r="B20" s="13" t="s">
        <v>242</v>
      </c>
      <c r="C20" s="13" t="s">
        <v>227</v>
      </c>
      <c r="D20" s="78">
        <f>D19*3</f>
        <v>38100000</v>
      </c>
      <c r="E20" s="49"/>
      <c r="F20" s="48"/>
      <c r="G20" s="81"/>
    </row>
    <row r="21" spans="1:7" ht="10.199999999999999" x14ac:dyDescent="0.2">
      <c r="A21" s="12"/>
      <c r="B21" s="13" t="s">
        <v>243</v>
      </c>
      <c r="C21" s="13" t="s">
        <v>212</v>
      </c>
      <c r="D21" s="46">
        <f>D19*12</f>
        <v>152400000</v>
      </c>
      <c r="E21" s="50">
        <v>0.3</v>
      </c>
      <c r="F21" s="77">
        <f>D21*0.7</f>
        <v>106680000</v>
      </c>
      <c r="G21" s="82" t="s">
        <v>249</v>
      </c>
    </row>
    <row r="22" spans="1:7" ht="10.199999999999999" x14ac:dyDescent="0.2">
      <c r="A22" s="12"/>
      <c r="B22" s="13" t="s">
        <v>244</v>
      </c>
      <c r="C22" s="13" t="s">
        <v>245</v>
      </c>
      <c r="D22" s="78">
        <v>120700000</v>
      </c>
      <c r="E22" s="49"/>
      <c r="F22" s="48"/>
      <c r="G22" s="81"/>
    </row>
    <row r="23" spans="1:7" ht="10.199999999999999" x14ac:dyDescent="0.2">
      <c r="A23" s="12"/>
      <c r="B23" s="13" t="s">
        <v>113</v>
      </c>
      <c r="C23" s="13" t="s">
        <v>114</v>
      </c>
      <c r="D23" s="78">
        <v>350000</v>
      </c>
      <c r="E23" s="49"/>
      <c r="F23" s="48"/>
      <c r="G23" s="83"/>
    </row>
    <row r="24" spans="1:7" ht="9.75" customHeight="1" x14ac:dyDescent="0.25">
      <c r="G24" s="36"/>
    </row>
    <row r="25" spans="1:7" ht="16.8" customHeight="1" x14ac:dyDescent="0.25">
      <c r="B25" s="73" t="s">
        <v>246</v>
      </c>
    </row>
    <row r="28" spans="1:7" ht="9.75" customHeight="1" x14ac:dyDescent="0.2">
      <c r="B28" s="84" t="s">
        <v>250</v>
      </c>
    </row>
  </sheetData>
  <mergeCells count="6">
    <mergeCell ref="B1:B2"/>
    <mergeCell ref="C1:C2"/>
    <mergeCell ref="E1:E2"/>
    <mergeCell ref="F1:F2"/>
    <mergeCell ref="G1:G2"/>
    <mergeCell ref="D1:D2"/>
  </mergeCells>
  <phoneticPr fontId="16" type="noConversion"/>
  <conditionalFormatting sqref="E6">
    <cfRule type="dataBar" priority="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{C7E75A05-5A8A-4976-B6C1-3F04DF8907AB}</x14:id>
        </ext>
      </extLst>
    </cfRule>
  </conditionalFormatting>
  <conditionalFormatting sqref="E9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{1DEBA2AC-8AEF-4594-A5FA-8BA8EBAAFAEE}</x14:id>
        </ext>
      </extLst>
    </cfRule>
  </conditionalFormatting>
  <conditionalFormatting sqref="E12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{30FBC26A-03A3-4368-A9F0-07893F6E1AF6}</x14:id>
        </ext>
      </extLst>
    </cfRule>
  </conditionalFormatting>
  <conditionalFormatting sqref="E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{1E2C4020-8EC6-437B-9E11-D40DF91FAE55}</x14:id>
        </ext>
      </extLst>
    </cfRule>
  </conditionalFormatting>
  <conditionalFormatting sqref="E18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{0DDC2290-0A7E-4298-89F7-09DF2ECD7785}</x14:id>
        </ext>
      </extLst>
    </cfRule>
  </conditionalFormatting>
  <conditionalFormatting sqref="E21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{CD0BB0E0-11ED-41A8-84F9-EEDF2347D0F1}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E75A05-5A8A-4976-B6C1-3F04DF8907AB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1DEBA2AC-8AEF-4594-A5FA-8BA8EBAAFAEE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30FBC26A-03A3-4368-A9F0-07893F6E1AF6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1E2C4020-8EC6-437B-9E11-D40DF91FAE5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0DDC2290-0A7E-4298-89F7-09DF2ECD778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CD0BB0E0-11ED-41A8-84F9-EEDF2347D0F1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showGridLines="0" zoomScale="90" zoomScaleNormal="90" workbookViewId="0">
      <selection activeCell="B5" sqref="B5"/>
    </sheetView>
  </sheetViews>
  <sheetFormatPr defaultColWidth="8.81640625" defaultRowHeight="9.75" customHeight="1" outlineLevelCol="1" x14ac:dyDescent="0.25"/>
  <cols>
    <col min="1" max="1" width="1.81640625" style="15" customWidth="1"/>
    <col min="2" max="2" width="34" style="17" customWidth="1"/>
    <col min="3" max="3" width="59.26953125" style="17" hidden="1" customWidth="1" outlineLevel="1"/>
    <col min="4" max="4" width="15.26953125" style="40" customWidth="1" collapsed="1"/>
    <col min="5" max="5" width="13.36328125" style="16" customWidth="1"/>
    <col min="6" max="6" width="14.81640625" style="16" customWidth="1"/>
    <col min="7" max="7" width="21" style="15" customWidth="1"/>
    <col min="8" max="20" width="8.81640625" style="15" customWidth="1"/>
    <col min="21" max="16384" width="8.81640625" style="15"/>
  </cols>
  <sheetData>
    <row r="1" spans="1:7" s="14" customFormat="1" ht="21.75" customHeight="1" x14ac:dyDescent="0.25">
      <c r="A1" s="57"/>
      <c r="B1" s="96" t="s">
        <v>101</v>
      </c>
      <c r="C1" s="97" t="s">
        <v>106</v>
      </c>
      <c r="D1" s="98" t="s">
        <v>253</v>
      </c>
      <c r="E1" s="91" t="s">
        <v>127</v>
      </c>
      <c r="F1" s="91" t="s">
        <v>254</v>
      </c>
      <c r="G1" s="38"/>
    </row>
    <row r="2" spans="1:7" s="14" customFormat="1" ht="10.199999999999999" x14ac:dyDescent="0.25">
      <c r="A2" s="58"/>
      <c r="B2" s="93"/>
      <c r="C2" s="95"/>
      <c r="D2" s="99"/>
      <c r="E2" s="88"/>
      <c r="F2" s="88"/>
      <c r="G2" s="38"/>
    </row>
    <row r="3" spans="1:7" ht="9.75" customHeight="1" x14ac:dyDescent="0.25">
      <c r="A3" s="53"/>
      <c r="B3" s="37" t="s">
        <v>105</v>
      </c>
      <c r="C3" s="28"/>
      <c r="D3" s="39"/>
      <c r="E3" s="29"/>
      <c r="F3" s="29"/>
    </row>
    <row r="4" spans="1:7" ht="9.75" customHeight="1" x14ac:dyDescent="0.2">
      <c r="A4" s="13"/>
      <c r="B4" s="13" t="s">
        <v>118</v>
      </c>
      <c r="C4" s="13" t="s">
        <v>107</v>
      </c>
      <c r="D4" s="46">
        <v>175000</v>
      </c>
      <c r="E4" s="49">
        <v>0</v>
      </c>
      <c r="F4" s="46">
        <f>D4</f>
        <v>175000</v>
      </c>
    </row>
    <row r="5" spans="1:7" ht="9.75" customHeight="1" x14ac:dyDescent="0.2">
      <c r="A5" s="13"/>
      <c r="B5" s="13" t="s">
        <v>119</v>
      </c>
      <c r="C5" s="13" t="s">
        <v>108</v>
      </c>
      <c r="D5" s="46">
        <f>D4*3</f>
        <v>525000</v>
      </c>
      <c r="E5" s="49">
        <v>0</v>
      </c>
      <c r="F5" s="46">
        <f>D5</f>
        <v>525000</v>
      </c>
    </row>
    <row r="6" spans="1:7" ht="9.75" customHeight="1" x14ac:dyDescent="0.2">
      <c r="A6" s="13"/>
      <c r="B6" s="13" t="s">
        <v>120</v>
      </c>
      <c r="C6" s="13" t="s">
        <v>109</v>
      </c>
      <c r="D6" s="46">
        <f>D4*12</f>
        <v>2100000</v>
      </c>
      <c r="E6" s="50">
        <f t="shared" ref="E6" si="0">F6/D6-1</f>
        <v>-0.19999999999999996</v>
      </c>
      <c r="F6" s="46">
        <f>D6*0.8</f>
        <v>1680000</v>
      </c>
    </row>
    <row r="7" spans="1:7" ht="9.75" customHeight="1" x14ac:dyDescent="0.2">
      <c r="A7" s="13"/>
      <c r="B7" s="13" t="s">
        <v>121</v>
      </c>
      <c r="C7" s="13" t="s">
        <v>115</v>
      </c>
      <c r="D7" s="46">
        <v>350000</v>
      </c>
      <c r="E7" s="49">
        <v>0</v>
      </c>
      <c r="F7" s="46">
        <f>D7</f>
        <v>350000</v>
      </c>
    </row>
    <row r="8" spans="1:7" ht="9.75" customHeight="1" x14ac:dyDescent="0.2">
      <c r="A8" s="13"/>
      <c r="B8" s="13" t="s">
        <v>122</v>
      </c>
      <c r="C8" s="13" t="s">
        <v>116</v>
      </c>
      <c r="D8" s="46">
        <f>D7*3</f>
        <v>1050000</v>
      </c>
      <c r="E8" s="49">
        <v>0</v>
      </c>
      <c r="F8" s="46">
        <f>D8</f>
        <v>1050000</v>
      </c>
    </row>
    <row r="9" spans="1:7" ht="9.75" customHeight="1" x14ac:dyDescent="0.2">
      <c r="A9" s="13"/>
      <c r="B9" s="13" t="s">
        <v>123</v>
      </c>
      <c r="C9" s="13" t="s">
        <v>117</v>
      </c>
      <c r="D9" s="46">
        <f>D7*12</f>
        <v>4200000</v>
      </c>
      <c r="E9" s="50">
        <f t="shared" ref="E9" si="1">F9/D9-1</f>
        <v>-0.19999999999999996</v>
      </c>
      <c r="F9" s="46">
        <f>D9*0.8</f>
        <v>3360000</v>
      </c>
    </row>
    <row r="10" spans="1:7" ht="9.75" customHeight="1" x14ac:dyDescent="0.2">
      <c r="A10" s="13"/>
      <c r="B10" s="13" t="s">
        <v>124</v>
      </c>
      <c r="C10" s="13" t="s">
        <v>110</v>
      </c>
      <c r="D10" s="46">
        <v>875000</v>
      </c>
      <c r="E10" s="49">
        <v>0</v>
      </c>
      <c r="F10" s="46">
        <f>D10</f>
        <v>875000</v>
      </c>
    </row>
    <row r="11" spans="1:7" ht="9.75" customHeight="1" x14ac:dyDescent="0.2">
      <c r="A11" s="13"/>
      <c r="B11" s="13" t="s">
        <v>125</v>
      </c>
      <c r="C11" s="13" t="s">
        <v>111</v>
      </c>
      <c r="D11" s="46">
        <f>D10*3</f>
        <v>2625000</v>
      </c>
      <c r="E11" s="49">
        <v>0</v>
      </c>
      <c r="F11" s="46">
        <f>D11</f>
        <v>2625000</v>
      </c>
    </row>
    <row r="12" spans="1:7" ht="9.75" customHeight="1" x14ac:dyDescent="0.2">
      <c r="A12" s="13"/>
      <c r="B12" s="13" t="s">
        <v>126</v>
      </c>
      <c r="C12" s="13" t="s">
        <v>112</v>
      </c>
      <c r="D12" s="46">
        <f>D10*12</f>
        <v>10500000</v>
      </c>
      <c r="E12" s="50">
        <f t="shared" ref="E12" si="2">F12/D12-1</f>
        <v>-0.19999999999999996</v>
      </c>
      <c r="F12" s="46">
        <f>D12*0.8</f>
        <v>8400000</v>
      </c>
    </row>
    <row r="13" spans="1:7" s="17" customFormat="1" ht="9.75" customHeight="1" x14ac:dyDescent="0.2">
      <c r="A13" s="13"/>
      <c r="B13" s="12" t="s">
        <v>148</v>
      </c>
      <c r="C13" s="12" t="s">
        <v>149</v>
      </c>
      <c r="D13" s="47">
        <v>115000</v>
      </c>
      <c r="E13" s="49">
        <v>0</v>
      </c>
      <c r="F13" s="48">
        <f>D13</f>
        <v>115000</v>
      </c>
    </row>
    <row r="14" spans="1:7" s="17" customFormat="1" ht="9.75" customHeight="1" x14ac:dyDescent="0.2">
      <c r="A14" s="13"/>
      <c r="B14" s="12" t="s">
        <v>150</v>
      </c>
      <c r="C14" s="12" t="s">
        <v>151</v>
      </c>
      <c r="D14" s="48">
        <f>D13*3</f>
        <v>345000</v>
      </c>
      <c r="E14" s="49">
        <v>0</v>
      </c>
      <c r="F14" s="48">
        <f>D14</f>
        <v>345000</v>
      </c>
    </row>
    <row r="15" spans="1:7" s="17" customFormat="1" ht="9.75" customHeight="1" x14ac:dyDescent="0.2">
      <c r="A15" s="13"/>
      <c r="B15" s="59" t="s">
        <v>152</v>
      </c>
      <c r="C15" s="12" t="s">
        <v>153</v>
      </c>
      <c r="D15" s="48">
        <f>D13*12</f>
        <v>1380000</v>
      </c>
      <c r="E15" s="50">
        <f t="shared" ref="E15" si="3">F15/D15-1</f>
        <v>-0.19999999999999996</v>
      </c>
      <c r="F15" s="48">
        <f>D15*0.8</f>
        <v>1104000</v>
      </c>
    </row>
    <row r="16" spans="1:7" ht="9.75" customHeight="1" x14ac:dyDescent="0.2">
      <c r="A16" s="12"/>
      <c r="B16" s="34" t="s">
        <v>154</v>
      </c>
      <c r="C16" s="12" t="s">
        <v>155</v>
      </c>
      <c r="D16" s="45">
        <v>350000</v>
      </c>
      <c r="E16" s="49">
        <v>0</v>
      </c>
      <c r="F16" s="46">
        <f>D16</f>
        <v>350000</v>
      </c>
    </row>
    <row r="17" spans="1:6" ht="9.75" customHeight="1" x14ac:dyDescent="0.2">
      <c r="A17" s="12"/>
      <c r="B17" s="12" t="s">
        <v>156</v>
      </c>
      <c r="C17" s="12" t="s">
        <v>157</v>
      </c>
      <c r="D17" s="46">
        <f>D16*3</f>
        <v>1050000</v>
      </c>
      <c r="E17" s="49">
        <v>0</v>
      </c>
      <c r="F17" s="46">
        <f>D17</f>
        <v>1050000</v>
      </c>
    </row>
    <row r="18" spans="1:6" ht="9.75" customHeight="1" x14ac:dyDescent="0.2">
      <c r="A18" s="12"/>
      <c r="B18" s="12" t="s">
        <v>158</v>
      </c>
      <c r="C18" s="12" t="s">
        <v>159</v>
      </c>
      <c r="D18" s="46">
        <f>D16*12</f>
        <v>4200000</v>
      </c>
      <c r="E18" s="50">
        <f t="shared" ref="E18" si="4">F18/D18-1</f>
        <v>-0.19999999999999996</v>
      </c>
      <c r="F18" s="46">
        <f>D18*0.8</f>
        <v>3360000</v>
      </c>
    </row>
    <row r="19" spans="1:6" ht="9.75" customHeight="1" x14ac:dyDescent="0.2">
      <c r="A19" s="12"/>
      <c r="B19" s="12" t="s">
        <v>160</v>
      </c>
      <c r="C19" s="12" t="s">
        <v>161</v>
      </c>
      <c r="D19" s="46">
        <v>438000</v>
      </c>
      <c r="E19" s="49">
        <v>0</v>
      </c>
      <c r="F19" s="46">
        <v>350000</v>
      </c>
    </row>
    <row r="20" spans="1:6" ht="9.75" customHeight="1" x14ac:dyDescent="0.2">
      <c r="A20" s="12"/>
      <c r="B20" s="12" t="s">
        <v>162</v>
      </c>
      <c r="C20" s="12" t="s">
        <v>163</v>
      </c>
      <c r="D20" s="46">
        <f>D19*3</f>
        <v>1314000</v>
      </c>
      <c r="E20" s="49">
        <v>0</v>
      </c>
      <c r="F20" s="46">
        <v>1050000</v>
      </c>
    </row>
    <row r="21" spans="1:6" ht="9.75" customHeight="1" x14ac:dyDescent="0.2">
      <c r="A21" s="12"/>
      <c r="B21" s="12" t="s">
        <v>164</v>
      </c>
      <c r="C21" s="12" t="s">
        <v>165</v>
      </c>
      <c r="D21" s="46">
        <f>D19*12</f>
        <v>5256000</v>
      </c>
      <c r="E21" s="50">
        <f t="shared" ref="E21" si="5">F21/D21-1</f>
        <v>-0.19999999999999996</v>
      </c>
      <c r="F21" s="46">
        <f>D21*0.8</f>
        <v>4204800</v>
      </c>
    </row>
    <row r="22" spans="1:6" ht="9.75" customHeight="1" x14ac:dyDescent="0.2">
      <c r="A22" s="12"/>
      <c r="B22" s="12" t="s">
        <v>166</v>
      </c>
      <c r="C22" s="12" t="s">
        <v>167</v>
      </c>
      <c r="D22" s="46">
        <v>875000</v>
      </c>
      <c r="E22" s="49">
        <v>0</v>
      </c>
      <c r="F22" s="46">
        <f>D22</f>
        <v>875000</v>
      </c>
    </row>
    <row r="23" spans="1:6" ht="9.75" customHeight="1" x14ac:dyDescent="0.2">
      <c r="A23" s="12"/>
      <c r="B23" s="12" t="s">
        <v>168</v>
      </c>
      <c r="C23" s="12" t="s">
        <v>169</v>
      </c>
      <c r="D23" s="46">
        <f>D22*3</f>
        <v>2625000</v>
      </c>
      <c r="E23" s="49">
        <v>0</v>
      </c>
      <c r="F23" s="46">
        <f>D23</f>
        <v>2625000</v>
      </c>
    </row>
    <row r="24" spans="1:6" ht="9.75" customHeight="1" x14ac:dyDescent="0.2">
      <c r="A24" s="12"/>
      <c r="B24" s="12" t="s">
        <v>170</v>
      </c>
      <c r="C24" s="12" t="s">
        <v>171</v>
      </c>
      <c r="D24" s="46">
        <f>D22*12</f>
        <v>10500000</v>
      </c>
      <c r="E24" s="50">
        <f t="shared" ref="E24" si="6">F24/D24-1</f>
        <v>-0.19999999999999996</v>
      </c>
      <c r="F24" s="46">
        <f>D24*0.8</f>
        <v>8400000</v>
      </c>
    </row>
    <row r="25" spans="1:6" ht="9.75" customHeight="1" x14ac:dyDescent="0.2">
      <c r="A25" s="12"/>
      <c r="B25" s="12" t="s">
        <v>172</v>
      </c>
      <c r="C25" s="12" t="s">
        <v>173</v>
      </c>
      <c r="D25" s="46">
        <v>1750000</v>
      </c>
      <c r="E25" s="49">
        <v>0</v>
      </c>
      <c r="F25" s="46">
        <f>D25</f>
        <v>1750000</v>
      </c>
    </row>
    <row r="26" spans="1:6" ht="9.75" customHeight="1" x14ac:dyDescent="0.2">
      <c r="A26" s="12"/>
      <c r="B26" s="12" t="s">
        <v>174</v>
      </c>
      <c r="C26" s="12" t="s">
        <v>175</v>
      </c>
      <c r="D26" s="46">
        <f>D25*3</f>
        <v>5250000</v>
      </c>
      <c r="E26" s="49">
        <v>0</v>
      </c>
      <c r="F26" s="46">
        <f>D26</f>
        <v>5250000</v>
      </c>
    </row>
    <row r="27" spans="1:6" ht="9.75" customHeight="1" x14ac:dyDescent="0.2">
      <c r="A27" s="12"/>
      <c r="B27" s="12" t="s">
        <v>176</v>
      </c>
      <c r="C27" s="12" t="s">
        <v>177</v>
      </c>
      <c r="D27" s="46">
        <f>D25*12</f>
        <v>21000000</v>
      </c>
      <c r="E27" s="50">
        <f t="shared" ref="E27" si="7">F27/D27-1</f>
        <v>-0.19999999999999996</v>
      </c>
      <c r="F27" s="46">
        <f>D27*0.8</f>
        <v>16800000</v>
      </c>
    </row>
    <row r="28" spans="1:6" ht="10.199999999999999" x14ac:dyDescent="0.2">
      <c r="A28" s="12"/>
      <c r="B28" s="13" t="s">
        <v>229</v>
      </c>
      <c r="C28" s="13" t="s">
        <v>232</v>
      </c>
      <c r="D28" s="46">
        <v>1750000</v>
      </c>
      <c r="E28" s="49">
        <v>0</v>
      </c>
      <c r="F28" s="46">
        <f>D28</f>
        <v>1750000</v>
      </c>
    </row>
    <row r="29" spans="1:6" ht="10.199999999999999" x14ac:dyDescent="0.2">
      <c r="A29" s="12"/>
      <c r="B29" s="13" t="s">
        <v>230</v>
      </c>
      <c r="C29" s="13" t="s">
        <v>233</v>
      </c>
      <c r="D29" s="46">
        <f>D28*3</f>
        <v>5250000</v>
      </c>
      <c r="E29" s="49">
        <v>0</v>
      </c>
      <c r="F29" s="46">
        <f>D29</f>
        <v>5250000</v>
      </c>
    </row>
    <row r="30" spans="1:6" ht="10.199999999999999" x14ac:dyDescent="0.2">
      <c r="A30" s="12"/>
      <c r="B30" s="13" t="s">
        <v>231</v>
      </c>
      <c r="C30" s="13" t="s">
        <v>234</v>
      </c>
      <c r="D30" s="46">
        <f>D28*12</f>
        <v>21000000</v>
      </c>
      <c r="E30" s="50">
        <f t="shared" ref="E30" si="8">F30/D30-1</f>
        <v>-0.19999999999999996</v>
      </c>
      <c r="F30" s="46">
        <f>D30*0.8</f>
        <v>16800000</v>
      </c>
    </row>
    <row r="31" spans="1:6" ht="9.75" customHeight="1" x14ac:dyDescent="0.2">
      <c r="A31" s="12"/>
      <c r="B31" s="12" t="s">
        <v>178</v>
      </c>
      <c r="C31" s="12" t="s">
        <v>179</v>
      </c>
      <c r="D31" s="48">
        <f>D25*2</f>
        <v>3500000</v>
      </c>
      <c r="E31" s="49">
        <v>0</v>
      </c>
      <c r="F31" s="48">
        <f>D31</f>
        <v>3500000</v>
      </c>
    </row>
    <row r="32" spans="1:6" ht="9.75" customHeight="1" x14ac:dyDescent="0.2">
      <c r="A32" s="12"/>
      <c r="B32" s="12" t="s">
        <v>180</v>
      </c>
      <c r="C32" s="12" t="s">
        <v>181</v>
      </c>
      <c r="D32" s="48">
        <f>D31*3</f>
        <v>10500000</v>
      </c>
      <c r="E32" s="49">
        <v>0</v>
      </c>
      <c r="F32" s="48">
        <f>D32</f>
        <v>10500000</v>
      </c>
    </row>
    <row r="33" spans="1:6" ht="9.75" customHeight="1" x14ac:dyDescent="0.2">
      <c r="A33" s="12"/>
      <c r="B33" s="12" t="s">
        <v>228</v>
      </c>
      <c r="C33" s="12" t="s">
        <v>182</v>
      </c>
      <c r="D33" s="48">
        <f>D31*24</f>
        <v>84000000</v>
      </c>
      <c r="E33" s="50">
        <f t="shared" ref="E33" si="9">F33/D33-1</f>
        <v>-0.19999999999999996</v>
      </c>
      <c r="F33" s="48">
        <f>D33*0.8</f>
        <v>67200000</v>
      </c>
    </row>
    <row r="34" spans="1:6" ht="9.75" customHeight="1" x14ac:dyDescent="0.2">
      <c r="A34" s="12"/>
      <c r="B34" s="12" t="s">
        <v>183</v>
      </c>
      <c r="C34" s="12" t="s">
        <v>184</v>
      </c>
      <c r="D34" s="48">
        <f>D25*3</f>
        <v>5250000</v>
      </c>
      <c r="E34" s="49">
        <v>0</v>
      </c>
      <c r="F34" s="48">
        <f>D34</f>
        <v>5250000</v>
      </c>
    </row>
    <row r="35" spans="1:6" ht="9.75" customHeight="1" x14ac:dyDescent="0.2">
      <c r="A35" s="12"/>
      <c r="B35" s="12" t="s">
        <v>185</v>
      </c>
      <c r="C35" s="12" t="s">
        <v>186</v>
      </c>
      <c r="D35" s="48">
        <f>D34*3</f>
        <v>15750000</v>
      </c>
      <c r="E35" s="49">
        <v>0</v>
      </c>
      <c r="F35" s="48">
        <f>D35</f>
        <v>15750000</v>
      </c>
    </row>
    <row r="36" spans="1:6" ht="9.75" customHeight="1" x14ac:dyDescent="0.2">
      <c r="A36" s="12"/>
      <c r="B36" s="12" t="s">
        <v>187</v>
      </c>
      <c r="C36" s="12" t="s">
        <v>188</v>
      </c>
      <c r="D36" s="48">
        <f>D34*12</f>
        <v>63000000</v>
      </c>
      <c r="E36" s="50">
        <f t="shared" ref="E36" si="10">F36/D36-1</f>
        <v>-0.19999999999999996</v>
      </c>
      <c r="F36" s="48">
        <f>D36*0.8</f>
        <v>50400000</v>
      </c>
    </row>
  </sheetData>
  <mergeCells count="5">
    <mergeCell ref="E1:E2"/>
    <mergeCell ref="F1:F2"/>
    <mergeCell ref="B1:B2"/>
    <mergeCell ref="C1:C2"/>
    <mergeCell ref="D1:D2"/>
  </mergeCells>
  <conditionalFormatting sqref="E6">
    <cfRule type="dataBar" priority="3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{842AD603-8632-4DD3-ABBA-5D9B05989095}</x14:id>
        </ext>
      </extLst>
    </cfRule>
  </conditionalFormatting>
  <conditionalFormatting sqref="E9">
    <cfRule type="dataBar" priority="4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{AB423CFE-A2FA-44EF-8234-8D936103C42E}</x14:id>
        </ext>
      </extLst>
    </cfRule>
  </conditionalFormatting>
  <conditionalFormatting sqref="E12">
    <cfRule type="dataBar" priority="4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{B93A91D6-F5C8-4F98-BAD2-8C80E9EAF8A8}</x14:id>
        </ext>
      </extLst>
    </cfRule>
  </conditionalFormatting>
  <conditionalFormatting sqref="E15">
    <cfRule type="dataBar" priority="4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{E57E636E-48B6-4CB4-BF70-5C45463CED13}</x14:id>
        </ext>
      </extLst>
    </cfRule>
  </conditionalFormatting>
  <conditionalFormatting sqref="E18">
    <cfRule type="dataBar" priority="5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{A5F61C89-A141-4454-8908-61130B51D7B7}</x14:id>
        </ext>
      </extLst>
    </cfRule>
  </conditionalFormatting>
  <conditionalFormatting sqref="E21">
    <cfRule type="dataBar" priority="5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{AC6A5C38-6C0E-4FAD-AECD-FDB12D7506EB}</x14:id>
        </ext>
      </extLst>
    </cfRule>
  </conditionalFormatting>
  <conditionalFormatting sqref="E24">
    <cfRule type="dataBar" priority="6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{DA5F6866-CD34-45DC-B73B-3868CA8284A4}</x14:id>
        </ext>
      </extLst>
    </cfRule>
  </conditionalFormatting>
  <conditionalFormatting sqref="E27">
    <cfRule type="dataBar" priority="6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{DED8D6CE-839F-4386-8F7C-FCBE97CD3C47}</x14:id>
        </ext>
      </extLst>
    </cfRule>
  </conditionalFormatting>
  <conditionalFormatting sqref="E33">
    <cfRule type="dataBar" priority="6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{001A918D-8489-43AB-9433-4821AD481741}</x14:id>
        </ext>
      </extLst>
    </cfRule>
  </conditionalFormatting>
  <conditionalFormatting sqref="E36">
    <cfRule type="dataBar" priority="7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{79308BBE-C311-4E78-990B-732BBBA80872}</x14:id>
        </ext>
      </extLst>
    </cfRule>
  </conditionalFormatting>
  <conditionalFormatting sqref="E30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{7A8B97D6-162A-436D-A1C4-6F77D4F808A8}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2AD603-8632-4DD3-ABBA-5D9B0598909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AB423CFE-A2FA-44EF-8234-8D936103C42E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B93A91D6-F5C8-4F98-BAD2-8C80E9EAF8A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E57E636E-48B6-4CB4-BF70-5C45463CED13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A5F61C89-A141-4454-8908-61130B51D7B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AC6A5C38-6C0E-4FAD-AECD-FDB12D7506EB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E21</xm:sqref>
        </x14:conditionalFormatting>
        <x14:conditionalFormatting xmlns:xm="http://schemas.microsoft.com/office/excel/2006/main">
          <x14:cfRule type="dataBar" id="{DA5F6866-CD34-45DC-B73B-3868CA8284A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E24</xm:sqref>
        </x14:conditionalFormatting>
        <x14:conditionalFormatting xmlns:xm="http://schemas.microsoft.com/office/excel/2006/main">
          <x14:cfRule type="dataBar" id="{DED8D6CE-839F-4386-8F7C-FCBE97CD3C4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E27</xm:sqref>
        </x14:conditionalFormatting>
        <x14:conditionalFormatting xmlns:xm="http://schemas.microsoft.com/office/excel/2006/main">
          <x14:cfRule type="dataBar" id="{001A918D-8489-43AB-9433-4821AD481741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E33</xm:sqref>
        </x14:conditionalFormatting>
        <x14:conditionalFormatting xmlns:xm="http://schemas.microsoft.com/office/excel/2006/main">
          <x14:cfRule type="dataBar" id="{79308BBE-C311-4E78-990B-732BBBA80872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E36</xm:sqref>
        </x14:conditionalFormatting>
        <x14:conditionalFormatting xmlns:xm="http://schemas.microsoft.com/office/excel/2006/main">
          <x14:cfRule type="dataBar" id="{7A8B97D6-162A-436D-A1C4-6F77D4F808A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GridLines="0" zoomScale="90" zoomScaleNormal="90" workbookViewId="0">
      <pane ySplit="2" topLeftCell="A3" activePane="bottomLeft" state="frozen"/>
      <selection pane="bottomLeft" activeCell="B5" sqref="B5"/>
    </sheetView>
  </sheetViews>
  <sheetFormatPr defaultColWidth="8.81640625" defaultRowHeight="9.75" customHeight="1" outlineLevelCol="1" x14ac:dyDescent="0.25"/>
  <cols>
    <col min="1" max="1" width="1.26953125" style="15" customWidth="1"/>
    <col min="2" max="2" width="47.54296875" style="17" customWidth="1"/>
    <col min="3" max="3" width="104.36328125" style="17" hidden="1" customWidth="1" outlineLevel="1"/>
    <col min="4" max="4" width="13.54296875" style="18" customWidth="1" collapsed="1"/>
    <col min="5" max="5" width="14.26953125" style="75" customWidth="1"/>
    <col min="6" max="6" width="15.453125" style="75" customWidth="1"/>
    <col min="7" max="7" width="45.90625" style="16" customWidth="1" outlineLevel="1"/>
    <col min="8" max="20" width="8.81640625" style="15" customWidth="1"/>
    <col min="21" max="16384" width="8.81640625" style="15"/>
  </cols>
  <sheetData>
    <row r="1" spans="1:7" s="14" customFormat="1" ht="20.399999999999999" x14ac:dyDescent="0.25">
      <c r="A1" s="102"/>
      <c r="B1" s="103" t="s">
        <v>101</v>
      </c>
      <c r="C1" s="94" t="s">
        <v>106</v>
      </c>
      <c r="D1" s="85" t="s">
        <v>255</v>
      </c>
      <c r="E1" s="85" t="s">
        <v>247</v>
      </c>
      <c r="F1" s="85" t="s">
        <v>256</v>
      </c>
      <c r="G1" s="100" t="s">
        <v>128</v>
      </c>
    </row>
    <row r="2" spans="1:7" s="14" customFormat="1" ht="12" customHeight="1" x14ac:dyDescent="0.25">
      <c r="A2" s="102"/>
      <c r="B2" s="103"/>
      <c r="C2" s="95"/>
      <c r="D2" s="86"/>
      <c r="E2" s="85"/>
      <c r="F2" s="85"/>
      <c r="G2" s="101"/>
    </row>
    <row r="3" spans="1:7" ht="9.75" customHeight="1" x14ac:dyDescent="0.25">
      <c r="A3" s="53"/>
      <c r="B3" s="30" t="s">
        <v>211</v>
      </c>
      <c r="C3" s="30" t="s">
        <v>104</v>
      </c>
      <c r="D3" s="30"/>
      <c r="E3" s="30"/>
      <c r="F3" s="30"/>
      <c r="G3" s="71"/>
    </row>
    <row r="4" spans="1:7" ht="9.75" customHeight="1" x14ac:dyDescent="0.25">
      <c r="A4" s="53"/>
      <c r="B4" s="30" t="s">
        <v>102</v>
      </c>
      <c r="C4" s="30" t="s">
        <v>102</v>
      </c>
      <c r="D4" s="30"/>
      <c r="E4" s="30"/>
      <c r="F4" s="30"/>
      <c r="G4" s="72"/>
    </row>
    <row r="5" spans="1:7" ht="9.75" customHeight="1" x14ac:dyDescent="0.2">
      <c r="A5" s="13"/>
      <c r="B5" s="12" t="s">
        <v>189</v>
      </c>
      <c r="C5" s="12" t="s">
        <v>190</v>
      </c>
      <c r="D5" s="44">
        <v>12000000</v>
      </c>
      <c r="E5" s="50">
        <v>0.15</v>
      </c>
      <c r="F5" s="74">
        <f>D5*0.85</f>
        <v>10200000</v>
      </c>
      <c r="G5" s="52"/>
    </row>
    <row r="6" spans="1:7" ht="9.75" customHeight="1" x14ac:dyDescent="0.2">
      <c r="A6" s="12"/>
      <c r="B6" s="12" t="s">
        <v>191</v>
      </c>
      <c r="C6" s="12" t="s">
        <v>192</v>
      </c>
      <c r="D6" s="41">
        <v>16100000</v>
      </c>
      <c r="E6" s="50">
        <v>0.15</v>
      </c>
      <c r="F6" s="74">
        <f t="shared" ref="F6:F9" si="0">D6*0.85</f>
        <v>13685000</v>
      </c>
      <c r="G6" s="52"/>
    </row>
    <row r="7" spans="1:7" ht="9.75" customHeight="1" x14ac:dyDescent="0.2">
      <c r="A7" s="12"/>
      <c r="B7" s="12" t="s">
        <v>193</v>
      </c>
      <c r="C7" s="12" t="s">
        <v>194</v>
      </c>
      <c r="D7" s="41">
        <v>23100000</v>
      </c>
      <c r="E7" s="50">
        <v>0.15</v>
      </c>
      <c r="F7" s="74">
        <f t="shared" si="0"/>
        <v>19635000</v>
      </c>
      <c r="G7" s="52"/>
    </row>
    <row r="8" spans="1:7" ht="9.75" customHeight="1" x14ac:dyDescent="0.2">
      <c r="A8" s="12"/>
      <c r="B8" s="12" t="s">
        <v>195</v>
      </c>
      <c r="C8" s="12" t="s">
        <v>196</v>
      </c>
      <c r="D8" s="41">
        <v>34700000</v>
      </c>
      <c r="E8" s="50">
        <v>0.15</v>
      </c>
      <c r="F8" s="74">
        <f t="shared" si="0"/>
        <v>29495000</v>
      </c>
      <c r="G8" s="52"/>
    </row>
    <row r="9" spans="1:7" ht="9.75" customHeight="1" x14ac:dyDescent="0.2">
      <c r="A9" s="12"/>
      <c r="B9" s="12" t="s">
        <v>197</v>
      </c>
      <c r="C9" s="12" t="s">
        <v>198</v>
      </c>
      <c r="D9" s="41">
        <v>46300000</v>
      </c>
      <c r="E9" s="50">
        <v>0.15</v>
      </c>
      <c r="F9" s="74">
        <f t="shared" si="0"/>
        <v>39355000</v>
      </c>
      <c r="G9" s="52"/>
    </row>
    <row r="10" spans="1:7" ht="9.75" customHeight="1" x14ac:dyDescent="0.25">
      <c r="A10" s="53"/>
      <c r="B10" s="32" t="s">
        <v>224</v>
      </c>
      <c r="C10" s="32" t="s">
        <v>213</v>
      </c>
      <c r="D10" s="42"/>
      <c r="E10" s="42"/>
      <c r="F10" s="42"/>
      <c r="G10" s="70"/>
    </row>
    <row r="11" spans="1:7" ht="9.75" customHeight="1" x14ac:dyDescent="0.25">
      <c r="A11" s="12"/>
      <c r="B11" s="61" t="s">
        <v>199</v>
      </c>
      <c r="C11" s="61" t="s">
        <v>200</v>
      </c>
      <c r="D11" s="41">
        <v>1712500</v>
      </c>
      <c r="E11" s="76"/>
      <c r="F11" s="76"/>
      <c r="G11" s="69"/>
    </row>
    <row r="12" spans="1:7" ht="9.75" customHeight="1" x14ac:dyDescent="0.25">
      <c r="A12" s="13"/>
      <c r="B12" s="12" t="s">
        <v>201</v>
      </c>
      <c r="C12" s="12" t="s">
        <v>202</v>
      </c>
      <c r="D12" s="44">
        <v>3000000</v>
      </c>
      <c r="E12" s="43"/>
      <c r="F12" s="43"/>
      <c r="G12" s="52"/>
    </row>
    <row r="13" spans="1:7" ht="9.75" customHeight="1" x14ac:dyDescent="0.25">
      <c r="A13" s="12"/>
      <c r="B13" s="12" t="s">
        <v>203</v>
      </c>
      <c r="C13" s="12" t="s">
        <v>204</v>
      </c>
      <c r="D13" s="41">
        <f>D6*0.25</f>
        <v>4025000</v>
      </c>
      <c r="E13" s="43"/>
      <c r="F13" s="43"/>
      <c r="G13" s="52"/>
    </row>
    <row r="14" spans="1:7" ht="9.75" customHeight="1" x14ac:dyDescent="0.25">
      <c r="A14" s="12"/>
      <c r="B14" s="12" t="s">
        <v>205</v>
      </c>
      <c r="C14" s="12" t="s">
        <v>206</v>
      </c>
      <c r="D14" s="41">
        <f>D7*0.25</f>
        <v>5775000</v>
      </c>
      <c r="E14" s="43"/>
      <c r="F14" s="43"/>
      <c r="G14" s="52"/>
    </row>
    <row r="15" spans="1:7" ht="9.75" customHeight="1" x14ac:dyDescent="0.25">
      <c r="A15" s="12"/>
      <c r="B15" s="12" t="s">
        <v>207</v>
      </c>
      <c r="C15" s="12" t="s">
        <v>208</v>
      </c>
      <c r="D15" s="41">
        <f>D8*0.25</f>
        <v>8675000</v>
      </c>
      <c r="E15" s="43"/>
      <c r="F15" s="43"/>
      <c r="G15" s="52"/>
    </row>
    <row r="16" spans="1:7" ht="9.75" customHeight="1" x14ac:dyDescent="0.25">
      <c r="A16" s="12"/>
      <c r="B16" s="12" t="s">
        <v>209</v>
      </c>
      <c r="C16" s="12" t="s">
        <v>210</v>
      </c>
      <c r="D16" s="41">
        <f>D9*0.25</f>
        <v>11575000</v>
      </c>
      <c r="E16" s="43"/>
      <c r="F16" s="43"/>
      <c r="G16" s="52"/>
    </row>
    <row r="17" spans="1:7" s="63" customFormat="1" ht="9.75" customHeight="1" x14ac:dyDescent="0.25">
      <c r="A17" s="62"/>
      <c r="B17" s="31" t="s">
        <v>225</v>
      </c>
      <c r="C17" s="32" t="s">
        <v>103</v>
      </c>
      <c r="D17" s="42"/>
      <c r="E17" s="42"/>
      <c r="F17" s="42"/>
      <c r="G17" s="70"/>
    </row>
    <row r="18" spans="1:7" s="63" customFormat="1" ht="9.75" customHeight="1" x14ac:dyDescent="0.2">
      <c r="A18" s="12"/>
      <c r="B18" s="64" t="s">
        <v>214</v>
      </c>
      <c r="C18" s="65" t="s">
        <v>215</v>
      </c>
      <c r="D18" s="66">
        <v>12000000</v>
      </c>
      <c r="E18" s="50">
        <v>0.2</v>
      </c>
      <c r="F18" s="74">
        <f>D18*0.8</f>
        <v>9600000</v>
      </c>
      <c r="G18" s="68" t="s">
        <v>248</v>
      </c>
    </row>
    <row r="19" spans="1:7" s="63" customFormat="1" ht="9.75" customHeight="1" x14ac:dyDescent="0.2">
      <c r="A19" s="12"/>
      <c r="B19" s="12" t="s">
        <v>220</v>
      </c>
      <c r="C19" s="12" t="s">
        <v>216</v>
      </c>
      <c r="D19" s="43">
        <v>16100000</v>
      </c>
      <c r="E19" s="50">
        <v>0.2</v>
      </c>
      <c r="F19" s="74">
        <f t="shared" ref="F19:F22" si="1">D19*0.8</f>
        <v>12880000</v>
      </c>
      <c r="G19" s="68" t="s">
        <v>248</v>
      </c>
    </row>
    <row r="20" spans="1:7" s="63" customFormat="1" ht="9.75" customHeight="1" x14ac:dyDescent="0.2">
      <c r="A20" s="12"/>
      <c r="B20" s="12" t="s">
        <v>221</v>
      </c>
      <c r="C20" s="12" t="s">
        <v>217</v>
      </c>
      <c r="D20" s="43">
        <v>23100000</v>
      </c>
      <c r="E20" s="50">
        <v>0.2</v>
      </c>
      <c r="F20" s="74">
        <f t="shared" si="1"/>
        <v>18480000</v>
      </c>
      <c r="G20" s="68" t="s">
        <v>248</v>
      </c>
    </row>
    <row r="21" spans="1:7" s="63" customFormat="1" ht="9.75" customHeight="1" x14ac:dyDescent="0.2">
      <c r="A21" s="12"/>
      <c r="B21" s="12" t="s">
        <v>222</v>
      </c>
      <c r="C21" s="12" t="s">
        <v>218</v>
      </c>
      <c r="D21" s="43">
        <v>34700000</v>
      </c>
      <c r="E21" s="50">
        <v>0.2</v>
      </c>
      <c r="F21" s="74">
        <f t="shared" si="1"/>
        <v>27760000</v>
      </c>
      <c r="G21" s="68" t="s">
        <v>248</v>
      </c>
    </row>
    <row r="22" spans="1:7" s="63" customFormat="1" ht="9.75" customHeight="1" x14ac:dyDescent="0.2">
      <c r="A22" s="12"/>
      <c r="B22" s="12" t="s">
        <v>223</v>
      </c>
      <c r="C22" s="12" t="s">
        <v>219</v>
      </c>
      <c r="D22" s="43">
        <v>46300000</v>
      </c>
      <c r="E22" s="50">
        <v>0.2</v>
      </c>
      <c r="F22" s="74">
        <f t="shared" si="1"/>
        <v>37040000</v>
      </c>
      <c r="G22" s="68" t="s">
        <v>248</v>
      </c>
    </row>
  </sheetData>
  <mergeCells count="4">
    <mergeCell ref="G1:G2"/>
    <mergeCell ref="A1:A2"/>
    <mergeCell ref="B1:B2"/>
    <mergeCell ref="C1:C2"/>
  </mergeCells>
  <phoneticPr fontId="16" type="noConversion"/>
  <conditionalFormatting sqref="E5:E9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{AC08EC4E-54F1-4751-9A0B-B733B4AF4B0F}</x14:id>
        </ext>
      </extLst>
    </cfRule>
  </conditionalFormatting>
  <conditionalFormatting sqref="E18:E22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{22228F0B-3A63-4C31-B258-ABB0ED1EC96F}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08EC4E-54F1-4751-9A0B-B733B4AF4B0F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E5:E9</xm:sqref>
        </x14:conditionalFormatting>
        <x14:conditionalFormatting xmlns:xm="http://schemas.microsoft.com/office/excel/2006/main">
          <x14:cfRule type="dataBar" id="{22228F0B-3A63-4C31-B258-ABB0ED1EC96F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E18:E22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104" t="s">
        <v>84</v>
      </c>
      <c r="B1" s="104"/>
      <c r="C1" s="104"/>
    </row>
    <row r="2" spans="1:3" s="2" customFormat="1" x14ac:dyDescent="0.2">
      <c r="A2" s="105" t="s">
        <v>26</v>
      </c>
      <c r="B2" s="105" t="s">
        <v>28</v>
      </c>
      <c r="C2" s="19" t="s">
        <v>27</v>
      </c>
    </row>
    <row r="3" spans="1:3" s="2" customFormat="1" x14ac:dyDescent="0.2">
      <c r="A3" s="105"/>
      <c r="B3" s="105"/>
      <c r="C3" s="19" t="s">
        <v>31</v>
      </c>
    </row>
    <row r="4" spans="1:3" ht="30.6" x14ac:dyDescent="0.2">
      <c r="A4" s="20" t="s">
        <v>0</v>
      </c>
      <c r="B4" s="20" t="s">
        <v>13</v>
      </c>
      <c r="C4" s="25" t="s">
        <v>33</v>
      </c>
    </row>
    <row r="5" spans="1:3" x14ac:dyDescent="0.2">
      <c r="A5" s="20" t="s">
        <v>1</v>
      </c>
      <c r="B5" s="20" t="s">
        <v>14</v>
      </c>
      <c r="C5" s="26">
        <v>0.15</v>
      </c>
    </row>
    <row r="6" spans="1:3" ht="40.799999999999997" x14ac:dyDescent="0.2">
      <c r="A6" s="20" t="s">
        <v>2</v>
      </c>
      <c r="B6" s="20" t="s">
        <v>15</v>
      </c>
      <c r="C6" s="25" t="s">
        <v>34</v>
      </c>
    </row>
    <row r="7" spans="1:3" ht="51" x14ac:dyDescent="0.2">
      <c r="A7" s="20" t="s">
        <v>3</v>
      </c>
      <c r="B7" s="20" t="s">
        <v>16</v>
      </c>
      <c r="C7" s="25" t="s">
        <v>35</v>
      </c>
    </row>
    <row r="8" spans="1:3" x14ac:dyDescent="0.2">
      <c r="A8" s="20" t="s">
        <v>4</v>
      </c>
      <c r="B8" s="20" t="s">
        <v>17</v>
      </c>
      <c r="C8" s="26">
        <v>0.4</v>
      </c>
    </row>
    <row r="9" spans="1:3" x14ac:dyDescent="0.2">
      <c r="A9" s="20" t="s">
        <v>5</v>
      </c>
      <c r="B9" s="20" t="s">
        <v>18</v>
      </c>
      <c r="C9" s="26">
        <v>0.45</v>
      </c>
    </row>
    <row r="10" spans="1:3" x14ac:dyDescent="0.2">
      <c r="A10" s="20" t="s">
        <v>6</v>
      </c>
      <c r="B10" s="20" t="s">
        <v>19</v>
      </c>
      <c r="C10" s="26">
        <v>0.5</v>
      </c>
    </row>
    <row r="11" spans="1:3" x14ac:dyDescent="0.2">
      <c r="A11" s="20" t="s">
        <v>7</v>
      </c>
      <c r="B11" s="20" t="s">
        <v>20</v>
      </c>
      <c r="C11" s="26">
        <v>0.4</v>
      </c>
    </row>
    <row r="12" spans="1:3" x14ac:dyDescent="0.2">
      <c r="A12" s="20" t="s">
        <v>8</v>
      </c>
      <c r="B12" s="20" t="s">
        <v>21</v>
      </c>
      <c r="C12" s="26">
        <v>0.45</v>
      </c>
    </row>
    <row r="13" spans="1:3" x14ac:dyDescent="0.2">
      <c r="A13" s="20" t="s">
        <v>9</v>
      </c>
      <c r="B13" s="20" t="s">
        <v>22</v>
      </c>
      <c r="C13" s="26">
        <v>0.5</v>
      </c>
    </row>
    <row r="14" spans="1:3" x14ac:dyDescent="0.2">
      <c r="A14" s="20" t="s">
        <v>10</v>
      </c>
      <c r="B14" s="20" t="s">
        <v>23</v>
      </c>
      <c r="C14" s="26">
        <v>0.5</v>
      </c>
    </row>
    <row r="15" spans="1:3" x14ac:dyDescent="0.2">
      <c r="A15" s="20" t="s">
        <v>11</v>
      </c>
      <c r="B15" s="20" t="s">
        <v>24</v>
      </c>
      <c r="C15" s="26">
        <v>0.5</v>
      </c>
    </row>
    <row r="16" spans="1:3" x14ac:dyDescent="0.2">
      <c r="A16" s="20" t="s">
        <v>12</v>
      </c>
      <c r="B16" s="20" t="s">
        <v>25</v>
      </c>
      <c r="C16" s="26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6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">
      <c r="A2" s="108" t="s">
        <v>37</v>
      </c>
      <c r="B2" s="108" t="s">
        <v>38</v>
      </c>
      <c r="C2" s="105" t="s">
        <v>39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2.8" x14ac:dyDescent="0.2">
      <c r="A3" s="108"/>
      <c r="B3" s="108"/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</row>
    <row r="4" spans="1:12" ht="45.6" x14ac:dyDescent="0.2">
      <c r="A4" s="106" t="s">
        <v>50</v>
      </c>
      <c r="B4" s="21" t="s">
        <v>51</v>
      </c>
      <c r="C4" s="22" t="s">
        <v>33</v>
      </c>
      <c r="D4" s="22">
        <v>0.15</v>
      </c>
      <c r="E4" s="23">
        <v>0</v>
      </c>
      <c r="F4" s="23">
        <v>0</v>
      </c>
      <c r="G4" s="22">
        <v>0.4</v>
      </c>
      <c r="H4" s="22">
        <v>0.45</v>
      </c>
      <c r="I4" s="22">
        <v>0.5</v>
      </c>
      <c r="J4" s="24">
        <v>0</v>
      </c>
      <c r="K4" s="24">
        <v>0</v>
      </c>
      <c r="L4" s="24">
        <v>0</v>
      </c>
    </row>
    <row r="5" spans="1:12" ht="45.6" x14ac:dyDescent="0.2">
      <c r="A5" s="106"/>
      <c r="B5" s="21" t="s">
        <v>52</v>
      </c>
      <c r="C5" s="22" t="s">
        <v>33</v>
      </c>
      <c r="D5" s="22">
        <v>0.15</v>
      </c>
      <c r="E5" s="23">
        <v>0</v>
      </c>
      <c r="F5" s="23">
        <v>0</v>
      </c>
      <c r="G5" s="22">
        <v>0.4</v>
      </c>
      <c r="H5" s="22">
        <v>0.45</v>
      </c>
      <c r="I5" s="22">
        <v>0.5</v>
      </c>
      <c r="J5" s="24">
        <v>0</v>
      </c>
      <c r="K5" s="24">
        <v>0</v>
      </c>
      <c r="L5" s="24">
        <v>0</v>
      </c>
    </row>
    <row r="6" spans="1:12" ht="45.6" x14ac:dyDescent="0.2">
      <c r="A6" s="106"/>
      <c r="B6" s="21" t="s">
        <v>53</v>
      </c>
      <c r="C6" s="22" t="s">
        <v>33</v>
      </c>
      <c r="D6" s="22">
        <v>0.15</v>
      </c>
      <c r="E6" s="23">
        <v>0</v>
      </c>
      <c r="F6" s="23">
        <v>0</v>
      </c>
      <c r="G6" s="22">
        <v>0.4</v>
      </c>
      <c r="H6" s="22">
        <v>0.45</v>
      </c>
      <c r="I6" s="22">
        <v>0.5</v>
      </c>
      <c r="J6" s="24">
        <v>0</v>
      </c>
      <c r="K6" s="24">
        <v>0</v>
      </c>
      <c r="L6" s="24">
        <v>0</v>
      </c>
    </row>
    <row r="7" spans="1:12" ht="45.6" x14ac:dyDescent="0.2">
      <c r="A7" s="106"/>
      <c r="B7" s="21" t="s">
        <v>54</v>
      </c>
      <c r="C7" s="22" t="s">
        <v>33</v>
      </c>
      <c r="D7" s="22">
        <v>0.15</v>
      </c>
      <c r="E7" s="23">
        <v>0</v>
      </c>
      <c r="F7" s="23">
        <v>0</v>
      </c>
      <c r="G7" s="22">
        <v>0.4</v>
      </c>
      <c r="H7" s="22">
        <v>0.45</v>
      </c>
      <c r="I7" s="22">
        <v>0.5</v>
      </c>
      <c r="J7" s="24">
        <v>0</v>
      </c>
      <c r="K7" s="24">
        <v>0</v>
      </c>
      <c r="L7" s="24">
        <v>0</v>
      </c>
    </row>
    <row r="8" spans="1:12" x14ac:dyDescent="0.2">
      <c r="A8" s="21"/>
      <c r="B8" s="21" t="s">
        <v>55</v>
      </c>
      <c r="C8" s="24">
        <v>0</v>
      </c>
      <c r="D8" s="22">
        <v>0.15</v>
      </c>
      <c r="E8" s="23"/>
      <c r="F8" s="23"/>
      <c r="G8" s="22">
        <v>0.4</v>
      </c>
      <c r="H8" s="22">
        <v>0.45</v>
      </c>
      <c r="I8" s="22">
        <v>0.5</v>
      </c>
      <c r="J8" s="24">
        <v>0</v>
      </c>
      <c r="K8" s="24">
        <v>0</v>
      </c>
      <c r="L8" s="24">
        <v>0</v>
      </c>
    </row>
    <row r="9" spans="1:12" ht="45.6" x14ac:dyDescent="0.2">
      <c r="A9" s="106" t="s">
        <v>56</v>
      </c>
      <c r="B9" s="21" t="s">
        <v>57</v>
      </c>
      <c r="C9" s="22" t="s">
        <v>33</v>
      </c>
      <c r="D9" s="22">
        <v>0.15</v>
      </c>
      <c r="E9" s="23">
        <v>0</v>
      </c>
      <c r="F9" s="23">
        <v>0</v>
      </c>
      <c r="G9" s="24">
        <v>0</v>
      </c>
      <c r="H9" s="24">
        <v>0</v>
      </c>
      <c r="I9" s="24">
        <v>0</v>
      </c>
      <c r="J9" s="22">
        <v>0.4</v>
      </c>
      <c r="K9" s="22">
        <v>0.45</v>
      </c>
      <c r="L9" s="22">
        <v>0.5</v>
      </c>
    </row>
    <row r="10" spans="1:12" ht="45.6" x14ac:dyDescent="0.2">
      <c r="A10" s="106"/>
      <c r="B10" s="21" t="s">
        <v>58</v>
      </c>
      <c r="C10" s="22" t="s">
        <v>33</v>
      </c>
      <c r="D10" s="22">
        <v>0.15</v>
      </c>
      <c r="E10" s="23">
        <v>0</v>
      </c>
      <c r="F10" s="23">
        <v>0</v>
      </c>
      <c r="G10" s="24">
        <v>0</v>
      </c>
      <c r="H10" s="24">
        <v>0</v>
      </c>
      <c r="I10" s="24">
        <v>0</v>
      </c>
      <c r="J10" s="22">
        <v>0.4</v>
      </c>
      <c r="K10" s="22">
        <v>0.45</v>
      </c>
      <c r="L10" s="22">
        <v>0.5</v>
      </c>
    </row>
    <row r="11" spans="1:12" ht="22.8" x14ac:dyDescent="0.2">
      <c r="A11" s="106"/>
      <c r="B11" s="21" t="s">
        <v>59</v>
      </c>
      <c r="C11" s="24">
        <v>0</v>
      </c>
      <c r="D11" s="22">
        <v>0.15</v>
      </c>
      <c r="E11" s="23">
        <v>0</v>
      </c>
      <c r="F11" s="23">
        <v>0</v>
      </c>
      <c r="G11" s="24">
        <v>0</v>
      </c>
      <c r="H11" s="24">
        <v>0</v>
      </c>
      <c r="I11" s="24">
        <v>0</v>
      </c>
      <c r="J11" s="22">
        <v>0.4</v>
      </c>
      <c r="K11" s="22">
        <v>0.45</v>
      </c>
      <c r="L11" s="22">
        <v>0.5</v>
      </c>
    </row>
    <row r="12" spans="1:12" x14ac:dyDescent="0.2">
      <c r="A12" s="106"/>
      <c r="B12" s="21" t="s">
        <v>60</v>
      </c>
      <c r="C12" s="24">
        <v>0</v>
      </c>
      <c r="D12" s="22">
        <v>0.15</v>
      </c>
      <c r="E12" s="23">
        <v>0</v>
      </c>
      <c r="F12" s="23">
        <v>0</v>
      </c>
      <c r="G12" s="24">
        <v>0</v>
      </c>
      <c r="H12" s="24">
        <v>0</v>
      </c>
      <c r="I12" s="24">
        <v>0</v>
      </c>
      <c r="J12" s="22">
        <v>0.4</v>
      </c>
      <c r="K12" s="22">
        <v>0.45</v>
      </c>
      <c r="L12" s="22">
        <v>0.5</v>
      </c>
    </row>
    <row r="13" spans="1:12" ht="45.6" x14ac:dyDescent="0.2">
      <c r="A13" s="106"/>
      <c r="B13" s="21" t="s">
        <v>61</v>
      </c>
      <c r="C13" s="22" t="s">
        <v>33</v>
      </c>
      <c r="D13" s="22">
        <v>0.15</v>
      </c>
      <c r="E13" s="23">
        <v>0</v>
      </c>
      <c r="F13" s="23">
        <v>0</v>
      </c>
      <c r="G13" s="24">
        <v>0</v>
      </c>
      <c r="H13" s="24">
        <v>0</v>
      </c>
      <c r="I13" s="24">
        <v>0</v>
      </c>
      <c r="J13" s="22">
        <v>0.4</v>
      </c>
      <c r="K13" s="22">
        <v>0.45</v>
      </c>
      <c r="L13" s="22">
        <v>0.5</v>
      </c>
    </row>
    <row r="14" spans="1:12" ht="45.6" x14ac:dyDescent="0.2">
      <c r="A14" s="106" t="s">
        <v>62</v>
      </c>
      <c r="B14" s="21" t="s">
        <v>63</v>
      </c>
      <c r="C14" s="22" t="s">
        <v>33</v>
      </c>
      <c r="D14" s="24">
        <v>0</v>
      </c>
      <c r="E14" s="23">
        <v>0</v>
      </c>
      <c r="F14" s="23">
        <v>0</v>
      </c>
      <c r="G14" s="22">
        <v>0.4</v>
      </c>
      <c r="H14" s="22">
        <v>0.45</v>
      </c>
      <c r="I14" s="22">
        <v>0.5</v>
      </c>
      <c r="J14" s="24">
        <v>0</v>
      </c>
      <c r="K14" s="24">
        <v>0</v>
      </c>
      <c r="L14" s="24">
        <v>0</v>
      </c>
    </row>
    <row r="15" spans="1:12" ht="45.6" x14ac:dyDescent="0.2">
      <c r="A15" s="106"/>
      <c r="B15" s="21" t="s">
        <v>64</v>
      </c>
      <c r="C15" s="22" t="s">
        <v>33</v>
      </c>
      <c r="D15" s="24">
        <v>0</v>
      </c>
      <c r="E15" s="23">
        <v>0</v>
      </c>
      <c r="F15" s="23">
        <v>0</v>
      </c>
      <c r="G15" s="22">
        <v>0.4</v>
      </c>
      <c r="H15" s="22">
        <v>0.45</v>
      </c>
      <c r="I15" s="22">
        <v>0.5</v>
      </c>
      <c r="J15" s="24">
        <v>0</v>
      </c>
      <c r="K15" s="24">
        <v>0</v>
      </c>
      <c r="L15" s="24">
        <v>0</v>
      </c>
    </row>
    <row r="16" spans="1:12" ht="45.6" x14ac:dyDescent="0.2">
      <c r="A16" s="106" t="s">
        <v>65</v>
      </c>
      <c r="B16" s="21" t="s">
        <v>66</v>
      </c>
      <c r="C16" s="22" t="s">
        <v>33</v>
      </c>
      <c r="D16" s="24">
        <v>0</v>
      </c>
      <c r="E16" s="23">
        <v>0</v>
      </c>
      <c r="F16" s="23">
        <v>0</v>
      </c>
      <c r="G16" s="24">
        <v>0</v>
      </c>
      <c r="H16" s="24">
        <v>0</v>
      </c>
      <c r="I16" s="24">
        <v>0</v>
      </c>
      <c r="J16" s="22">
        <v>0.4</v>
      </c>
      <c r="K16" s="22">
        <v>0.45</v>
      </c>
      <c r="L16" s="22">
        <v>0.5</v>
      </c>
    </row>
    <row r="17" spans="1:12" ht="45.6" x14ac:dyDescent="0.2">
      <c r="A17" s="106"/>
      <c r="B17" s="21" t="s">
        <v>67</v>
      </c>
      <c r="C17" s="22" t="s">
        <v>33</v>
      </c>
      <c r="D17" s="24">
        <v>0</v>
      </c>
      <c r="E17" s="23">
        <v>0</v>
      </c>
      <c r="F17" s="23">
        <v>0</v>
      </c>
      <c r="G17" s="24">
        <v>0</v>
      </c>
      <c r="H17" s="24">
        <v>0</v>
      </c>
      <c r="I17" s="24">
        <v>0</v>
      </c>
      <c r="J17" s="22">
        <v>0.4</v>
      </c>
      <c r="K17" s="22">
        <v>0.45</v>
      </c>
      <c r="L17" s="22">
        <v>0.5</v>
      </c>
    </row>
    <row r="18" spans="1:12" ht="22.8" x14ac:dyDescent="0.2">
      <c r="A18" s="106"/>
      <c r="B18" s="21" t="s">
        <v>68</v>
      </c>
      <c r="C18" s="24">
        <v>0</v>
      </c>
      <c r="D18" s="24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2">
        <v>0.4</v>
      </c>
      <c r="K18" s="22">
        <v>0.45</v>
      </c>
      <c r="L18" s="22">
        <v>0.5</v>
      </c>
    </row>
    <row r="19" spans="1:12" x14ac:dyDescent="0.2">
      <c r="A19" s="106"/>
      <c r="B19" s="21" t="s">
        <v>69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4">
        <v>0</v>
      </c>
      <c r="I19" s="24">
        <v>0</v>
      </c>
      <c r="J19" s="22">
        <v>0.4</v>
      </c>
      <c r="K19" s="22">
        <v>0.45</v>
      </c>
      <c r="L19" s="22">
        <v>0.5</v>
      </c>
    </row>
    <row r="20" spans="1:12" ht="57" x14ac:dyDescent="0.2">
      <c r="A20" s="21" t="s">
        <v>70</v>
      </c>
      <c r="B20" s="21" t="s">
        <v>71</v>
      </c>
      <c r="C20" s="24">
        <v>0</v>
      </c>
      <c r="D20" s="24">
        <v>0</v>
      </c>
      <c r="E20" s="22" t="s">
        <v>34</v>
      </c>
      <c r="F20" s="22" t="s">
        <v>35</v>
      </c>
      <c r="G20" s="24">
        <v>0</v>
      </c>
      <c r="H20" s="24">
        <v>0</v>
      </c>
      <c r="I20" s="24">
        <v>0</v>
      </c>
      <c r="J20" s="22">
        <v>0.5</v>
      </c>
      <c r="K20" s="22">
        <v>0.5</v>
      </c>
      <c r="L20" s="22">
        <v>0.5</v>
      </c>
    </row>
    <row r="21" spans="1:12" ht="45.6" x14ac:dyDescent="0.2">
      <c r="A21" s="106" t="s">
        <v>72</v>
      </c>
      <c r="B21" s="21" t="s">
        <v>73</v>
      </c>
      <c r="C21" s="22" t="s">
        <v>33</v>
      </c>
      <c r="D21" s="22">
        <v>0.15</v>
      </c>
      <c r="E21" s="23">
        <v>0</v>
      </c>
      <c r="F21" s="23">
        <v>0</v>
      </c>
      <c r="G21" s="22">
        <v>0.4</v>
      </c>
      <c r="H21" s="22">
        <v>0.45</v>
      </c>
      <c r="I21" s="22">
        <v>0.5</v>
      </c>
      <c r="J21" s="24">
        <v>0</v>
      </c>
      <c r="K21" s="24">
        <v>0</v>
      </c>
      <c r="L21" s="24">
        <v>0</v>
      </c>
    </row>
    <row r="22" spans="1:12" ht="45.6" x14ac:dyDescent="0.2">
      <c r="A22" s="106"/>
      <c r="B22" s="21" t="s">
        <v>74</v>
      </c>
      <c r="C22" s="22" t="s">
        <v>33</v>
      </c>
      <c r="D22" s="22">
        <v>0.15</v>
      </c>
      <c r="E22" s="23">
        <v>0</v>
      </c>
      <c r="F22" s="23">
        <v>0</v>
      </c>
      <c r="G22" s="22">
        <v>0.4</v>
      </c>
      <c r="H22" s="22">
        <v>0.45</v>
      </c>
      <c r="I22" s="22">
        <v>0.5</v>
      </c>
      <c r="J22" s="24">
        <v>0</v>
      </c>
      <c r="K22" s="24">
        <v>0</v>
      </c>
      <c r="L22" s="24">
        <v>0</v>
      </c>
    </row>
    <row r="23" spans="1:12" ht="45.6" x14ac:dyDescent="0.2">
      <c r="A23" s="106" t="s">
        <v>75</v>
      </c>
      <c r="B23" s="21" t="s">
        <v>76</v>
      </c>
      <c r="C23" s="22" t="s">
        <v>33</v>
      </c>
      <c r="D23" s="22">
        <v>0.15</v>
      </c>
      <c r="E23" s="23">
        <v>0</v>
      </c>
      <c r="F23" s="23">
        <v>0</v>
      </c>
      <c r="G23" s="22">
        <v>0.4</v>
      </c>
      <c r="H23" s="22">
        <v>0.45</v>
      </c>
      <c r="I23" s="22">
        <v>0.5</v>
      </c>
      <c r="J23" s="24">
        <v>0</v>
      </c>
      <c r="K23" s="24">
        <v>0</v>
      </c>
      <c r="L23" s="24">
        <v>0</v>
      </c>
    </row>
    <row r="24" spans="1:12" ht="45.6" x14ac:dyDescent="0.2">
      <c r="A24" s="106"/>
      <c r="B24" s="21" t="s">
        <v>77</v>
      </c>
      <c r="C24" s="22" t="s">
        <v>33</v>
      </c>
      <c r="D24" s="22">
        <v>0.15</v>
      </c>
      <c r="E24" s="23">
        <v>0</v>
      </c>
      <c r="F24" s="23">
        <v>0</v>
      </c>
      <c r="G24" s="22">
        <v>0.4</v>
      </c>
      <c r="H24" s="22">
        <v>0.45</v>
      </c>
      <c r="I24" s="22">
        <v>0.5</v>
      </c>
      <c r="J24" s="24">
        <v>0</v>
      </c>
      <c r="K24" s="24">
        <v>0</v>
      </c>
      <c r="L24" s="24">
        <v>0</v>
      </c>
    </row>
    <row r="25" spans="1:12" ht="45.6" x14ac:dyDescent="0.2">
      <c r="A25" s="106"/>
      <c r="B25" s="21" t="s">
        <v>78</v>
      </c>
      <c r="C25" s="22" t="s">
        <v>33</v>
      </c>
      <c r="D25" s="22">
        <v>0.15</v>
      </c>
      <c r="E25" s="23">
        <v>0</v>
      </c>
      <c r="F25" s="23">
        <v>0</v>
      </c>
      <c r="G25" s="22">
        <v>0.4</v>
      </c>
      <c r="H25" s="22">
        <v>0.45</v>
      </c>
      <c r="I25" s="22">
        <v>0.5</v>
      </c>
      <c r="J25" s="24">
        <v>0</v>
      </c>
      <c r="K25" s="24">
        <v>0</v>
      </c>
      <c r="L25" s="24">
        <v>0</v>
      </c>
    </row>
    <row r="26" spans="1:12" ht="45.6" x14ac:dyDescent="0.2">
      <c r="A26" s="106" t="s">
        <v>79</v>
      </c>
      <c r="B26" s="21" t="s">
        <v>80</v>
      </c>
      <c r="C26" s="22" t="s">
        <v>33</v>
      </c>
      <c r="D26" s="22">
        <v>0.15</v>
      </c>
      <c r="E26" s="23">
        <v>0</v>
      </c>
      <c r="F26" s="23">
        <v>0</v>
      </c>
      <c r="G26" s="22">
        <v>0.4</v>
      </c>
      <c r="H26" s="22">
        <v>0.45</v>
      </c>
      <c r="I26" s="22">
        <v>0.5</v>
      </c>
      <c r="J26" s="24">
        <v>0</v>
      </c>
      <c r="K26" s="24">
        <v>0</v>
      </c>
      <c r="L26" s="24">
        <v>0</v>
      </c>
    </row>
    <row r="27" spans="1:12" ht="45.6" x14ac:dyDescent="0.2">
      <c r="A27" s="106"/>
      <c r="B27" s="21" t="s">
        <v>81</v>
      </c>
      <c r="C27" s="22" t="s">
        <v>33</v>
      </c>
      <c r="D27" s="22">
        <v>0.15</v>
      </c>
      <c r="E27" s="23">
        <v>0</v>
      </c>
      <c r="F27" s="23">
        <v>0</v>
      </c>
      <c r="G27" s="22">
        <v>0.4</v>
      </c>
      <c r="H27" s="22">
        <v>0.45</v>
      </c>
      <c r="I27" s="22">
        <v>0.5</v>
      </c>
      <c r="J27" s="24">
        <v>0</v>
      </c>
      <c r="K27" s="24">
        <v>0</v>
      </c>
      <c r="L27" s="24">
        <v>0</v>
      </c>
    </row>
    <row r="28" spans="1:12" ht="45.6" x14ac:dyDescent="0.2">
      <c r="A28" s="106"/>
      <c r="B28" s="21" t="s">
        <v>82</v>
      </c>
      <c r="C28" s="22" t="s">
        <v>33</v>
      </c>
      <c r="D28" s="22">
        <v>0.15</v>
      </c>
      <c r="E28" s="23">
        <v>0</v>
      </c>
      <c r="F28" s="23">
        <v>0</v>
      </c>
      <c r="G28" s="22">
        <v>0.4</v>
      </c>
      <c r="H28" s="22">
        <v>0.45</v>
      </c>
      <c r="I28" s="22">
        <v>0.5</v>
      </c>
      <c r="J28" s="24">
        <v>0</v>
      </c>
      <c r="K28" s="24">
        <v>0</v>
      </c>
      <c r="L28" s="24">
        <v>0</v>
      </c>
    </row>
    <row r="29" spans="1:12" ht="45.6" x14ac:dyDescent="0.2">
      <c r="A29" s="106"/>
      <c r="B29" s="21" t="s">
        <v>83</v>
      </c>
      <c r="C29" s="22" t="s">
        <v>33</v>
      </c>
      <c r="D29" s="22">
        <v>0.15</v>
      </c>
      <c r="E29" s="23">
        <v>0</v>
      </c>
      <c r="F29" s="23">
        <v>0</v>
      </c>
      <c r="G29" s="22">
        <v>0.4</v>
      </c>
      <c r="H29" s="22">
        <v>0.45</v>
      </c>
      <c r="I29" s="22">
        <v>0.5</v>
      </c>
      <c r="J29" s="24">
        <v>0</v>
      </c>
      <c r="K29" s="24">
        <v>0</v>
      </c>
      <c r="L29" s="24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6" ht="14.25" customHeight="1" x14ac:dyDescent="0.25">
      <c r="A2" s="110" t="s">
        <v>38</v>
      </c>
      <c r="B2" s="111" t="s">
        <v>39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P2" s="112" t="s">
        <v>32</v>
      </c>
    </row>
    <row r="3" spans="1:16" ht="65.25" customHeight="1" x14ac:dyDescent="0.25">
      <c r="A3" s="110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112"/>
    </row>
    <row r="4" spans="1:16" ht="14.25" customHeight="1" x14ac:dyDescent="0.25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5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5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5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5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5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5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5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5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5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5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5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5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Б24</vt:lpstr>
      <vt:lpstr>Б24 (архивные тарифы)</vt:lpstr>
      <vt:lpstr>1СБ24(КП)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2022-07-28T05:05:50Z</dcterms:modified>
</cp:coreProperties>
</file>